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9_{623B7579-83E5-43D0-B6AC-4EACB5A2C373}" xr6:coauthVersionLast="47" xr6:coauthVersionMax="47" xr10:uidLastSave="{00000000-0000-0000-0000-000000000000}"/>
  <bookViews>
    <workbookView xWindow="8460" yWindow="285" windowWidth="17415" windowHeight="14745" tabRatio="794" xr2:uid="{7E7EB769-9A0B-478B-92CB-BAB632339B3F}"/>
  </bookViews>
  <sheets>
    <sheet name="合計（Total）" sheetId="1" r:id="rId1"/>
    <sheet name="国債（JGB）" sheetId="2" r:id="rId2"/>
    <sheet name="地方債" sheetId="3" r:id="rId3"/>
    <sheet name="政保債" sheetId="4" r:id="rId4"/>
    <sheet name="財投機関債等" sheetId="5" r:id="rId5"/>
    <sheet name="普通社債" sheetId="6" r:id="rId6"/>
    <sheet name="資産担保型社債" sheetId="7" r:id="rId7"/>
    <sheet name="転換社債（CB）" sheetId="8" r:id="rId8"/>
    <sheet name="金融債" sheetId="9" r:id="rId9"/>
    <sheet name="非居住者債" sheetId="10" r:id="rId10"/>
  </sheets>
  <definedNames>
    <definedName name="_xlnm.Print_Area" localSheetId="8">金融債!$A$1:$AG$106</definedName>
    <definedName name="_xlnm.Print_Titles" localSheetId="8">金融債!$A:$A,金融債!$1:$4</definedName>
    <definedName name="_xlnm.Print_Titles" localSheetId="0">'合計（Total）'!$A:$A,'合計（Total）'!$1:$4</definedName>
    <definedName name="_xlnm.Print_Titles" localSheetId="1">'国債（JGB）'!$A:$A,'国債（JGB）'!$1:$4</definedName>
    <definedName name="_xlnm.Print_Titles" localSheetId="4">財投機関債等!$1:$4</definedName>
    <definedName name="_xlnm.Print_Titles" localSheetId="6">資産担保型社債!$1:$4</definedName>
    <definedName name="_xlnm.Print_Titles" localSheetId="3">政保債!$1:$4</definedName>
    <definedName name="_xlnm.Print_Titles" localSheetId="2">地方債!$1:$4</definedName>
    <definedName name="_xlnm.Print_Titles" localSheetId="7">'転換社債（CB）'!$1:$4</definedName>
    <definedName name="_xlnm.Print_Titles" localSheetId="9">非居住者債!$A:$A,非居住者債!$1:$4</definedName>
    <definedName name="_xlnm.Print_Titles" localSheetId="5">普通社債!$1:$4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2" i="1" l="1"/>
  <c r="AF102" i="1"/>
  <c r="AE102" i="1"/>
  <c r="AD102" i="1"/>
  <c r="H102" i="1"/>
  <c r="AC102" i="1"/>
  <c r="AB102" i="1"/>
  <c r="AA102" i="1"/>
  <c r="Z102" i="1"/>
  <c r="Y102" i="1"/>
  <c r="X102" i="1"/>
  <c r="V102" i="1"/>
  <c r="U102" i="1"/>
  <c r="J102" i="1"/>
  <c r="T102" i="1"/>
  <c r="S102" i="1"/>
  <c r="R102" i="1"/>
  <c r="Q102" i="1"/>
  <c r="F102" i="1"/>
  <c r="P102" i="1"/>
  <c r="O102" i="1"/>
  <c r="N102" i="1"/>
  <c r="M102" i="1"/>
  <c r="AG101" i="1"/>
  <c r="AF101" i="1"/>
  <c r="AE101" i="1"/>
  <c r="AD101" i="1"/>
  <c r="AC101" i="1"/>
  <c r="AB101" i="1"/>
  <c r="AA101" i="1"/>
  <c r="Z101" i="1"/>
  <c r="D101" i="1"/>
  <c r="Y101" i="1"/>
  <c r="X101" i="1"/>
  <c r="V101" i="1"/>
  <c r="U101" i="1"/>
  <c r="J101" i="1"/>
  <c r="T101" i="1"/>
  <c r="S101" i="1"/>
  <c r="R101" i="1"/>
  <c r="Q101" i="1"/>
  <c r="F101" i="1"/>
  <c r="P101" i="1"/>
  <c r="O101" i="1"/>
  <c r="N101" i="1"/>
  <c r="M101" i="1"/>
  <c r="B101" i="1"/>
  <c r="AG100" i="1"/>
  <c r="AF100" i="1"/>
  <c r="AE100" i="1"/>
  <c r="AD100" i="1"/>
  <c r="AC100" i="1"/>
  <c r="AB100" i="1"/>
  <c r="AA100" i="1"/>
  <c r="Z100" i="1"/>
  <c r="Y100" i="1"/>
  <c r="X100" i="1"/>
  <c r="V100" i="1"/>
  <c r="U100" i="1"/>
  <c r="J100" i="1"/>
  <c r="T100" i="1"/>
  <c r="S100" i="1"/>
  <c r="R100" i="1"/>
  <c r="Q100" i="1"/>
  <c r="P100" i="1"/>
  <c r="O100" i="1"/>
  <c r="N100" i="1"/>
  <c r="M100" i="1"/>
  <c r="AG99" i="1"/>
  <c r="AF99" i="1"/>
  <c r="AE99" i="1"/>
  <c r="AD99" i="1"/>
  <c r="AC99" i="1"/>
  <c r="AB99" i="1"/>
  <c r="AA99" i="1"/>
  <c r="Z99" i="1"/>
  <c r="Y99" i="1"/>
  <c r="X99" i="1"/>
  <c r="V99" i="1"/>
  <c r="U99" i="1"/>
  <c r="T99" i="1"/>
  <c r="S99" i="1"/>
  <c r="R99" i="1"/>
  <c r="Q99" i="1"/>
  <c r="F99" i="1"/>
  <c r="P99" i="1"/>
  <c r="O99" i="1"/>
  <c r="N99" i="1"/>
  <c r="M99" i="1"/>
  <c r="AG98" i="1"/>
  <c r="AF98" i="1"/>
  <c r="AE98" i="1"/>
  <c r="AD98" i="1"/>
  <c r="AC98" i="1"/>
  <c r="AB98" i="1"/>
  <c r="AA98" i="1"/>
  <c r="Z98" i="1"/>
  <c r="Y98" i="1"/>
  <c r="X98" i="1"/>
  <c r="V98" i="1"/>
  <c r="U98" i="1"/>
  <c r="J98" i="1"/>
  <c r="T98" i="1"/>
  <c r="S98" i="1"/>
  <c r="R98" i="1"/>
  <c r="Q98" i="1"/>
  <c r="F98" i="1"/>
  <c r="P98" i="1"/>
  <c r="O98" i="1"/>
  <c r="N98" i="1"/>
  <c r="C98" i="1"/>
  <c r="M98" i="1"/>
  <c r="AG97" i="1"/>
  <c r="AF97" i="1"/>
  <c r="AE97" i="1"/>
  <c r="AD97" i="1"/>
  <c r="AC97" i="1"/>
  <c r="AB97" i="1"/>
  <c r="AA97" i="1"/>
  <c r="Z97" i="1"/>
  <c r="Y97" i="1"/>
  <c r="X97" i="1"/>
  <c r="V97" i="1"/>
  <c r="U97" i="1"/>
  <c r="T97" i="1"/>
  <c r="S97" i="1"/>
  <c r="R97" i="1"/>
  <c r="G97" i="1"/>
  <c r="Q97" i="1"/>
  <c r="P97" i="1"/>
  <c r="O97" i="1"/>
  <c r="N97" i="1"/>
  <c r="C97" i="1"/>
  <c r="M97" i="1"/>
  <c r="AG96" i="1"/>
  <c r="AF96" i="1"/>
  <c r="AE96" i="1"/>
  <c r="AD96" i="1"/>
  <c r="AC96" i="1"/>
  <c r="AB96" i="1"/>
  <c r="AA96" i="1"/>
  <c r="Z96" i="1"/>
  <c r="D96" i="1"/>
  <c r="Y96" i="1"/>
  <c r="X96" i="1"/>
  <c r="V96" i="1"/>
  <c r="U96" i="1"/>
  <c r="T96" i="1"/>
  <c r="S96" i="1"/>
  <c r="R96" i="1"/>
  <c r="Q96" i="1"/>
  <c r="F96" i="1"/>
  <c r="P96" i="1"/>
  <c r="E96" i="1"/>
  <c r="O96" i="1"/>
  <c r="N96" i="1"/>
  <c r="C96" i="1"/>
  <c r="M96" i="1"/>
  <c r="B96" i="1"/>
  <c r="AG95" i="1"/>
  <c r="AF95" i="1"/>
  <c r="AE95" i="1"/>
  <c r="AD95" i="1"/>
  <c r="AC95" i="1"/>
  <c r="AB95" i="1"/>
  <c r="AA95" i="1"/>
  <c r="Z95" i="1"/>
  <c r="Y95" i="1"/>
  <c r="X95" i="1"/>
  <c r="V95" i="1"/>
  <c r="U95" i="1"/>
  <c r="T95" i="1"/>
  <c r="S95" i="1"/>
  <c r="R95" i="1"/>
  <c r="Q95" i="1"/>
  <c r="P95" i="1"/>
  <c r="O95" i="1"/>
  <c r="N95" i="1"/>
  <c r="M95" i="1"/>
  <c r="AG94" i="1"/>
  <c r="K94" i="1"/>
  <c r="AF94" i="1"/>
  <c r="AE94" i="1"/>
  <c r="AD94" i="1"/>
  <c r="AC94" i="1"/>
  <c r="G94" i="1"/>
  <c r="AB94" i="1"/>
  <c r="F94" i="1"/>
  <c r="AA94" i="1"/>
  <c r="Z94" i="1"/>
  <c r="Y94" i="1"/>
  <c r="C94" i="1"/>
  <c r="X94" i="1"/>
  <c r="V94" i="1"/>
  <c r="U94" i="1"/>
  <c r="T94" i="1"/>
  <c r="S94" i="1"/>
  <c r="R94" i="1"/>
  <c r="Q94" i="1"/>
  <c r="P94" i="1"/>
  <c r="E94" i="1"/>
  <c r="O94" i="1"/>
  <c r="N94" i="1"/>
  <c r="M94" i="1"/>
  <c r="AG93" i="1"/>
  <c r="AF93" i="1"/>
  <c r="AE93" i="1"/>
  <c r="AD93" i="1"/>
  <c r="AC93" i="1"/>
  <c r="AB93" i="1"/>
  <c r="AA93" i="1"/>
  <c r="Z93" i="1"/>
  <c r="Y93" i="1"/>
  <c r="X93" i="1"/>
  <c r="V93" i="1"/>
  <c r="U93" i="1"/>
  <c r="T93" i="1"/>
  <c r="S93" i="1"/>
  <c r="R93" i="1"/>
  <c r="Q93" i="1"/>
  <c r="P93" i="1"/>
  <c r="O93" i="1"/>
  <c r="N93" i="1"/>
  <c r="M93" i="1"/>
  <c r="AG92" i="1"/>
  <c r="AF92" i="1"/>
  <c r="AE92" i="1"/>
  <c r="AD92" i="1"/>
  <c r="AC92" i="1"/>
  <c r="AB92" i="1"/>
  <c r="AA92" i="1"/>
  <c r="Z92" i="1"/>
  <c r="Y92" i="1"/>
  <c r="X92" i="1"/>
  <c r="V92" i="1"/>
  <c r="U92" i="1"/>
  <c r="T92" i="1"/>
  <c r="S92" i="1"/>
  <c r="R92" i="1"/>
  <c r="Q92" i="1"/>
  <c r="P92" i="1"/>
  <c r="O92" i="1"/>
  <c r="N92" i="1"/>
  <c r="M92" i="1"/>
  <c r="AG91" i="1"/>
  <c r="AF91" i="1"/>
  <c r="AE91" i="1"/>
  <c r="AD91" i="1"/>
  <c r="AC91" i="1"/>
  <c r="AB91" i="1"/>
  <c r="AA91" i="1"/>
  <c r="Z91" i="1"/>
  <c r="Y91" i="1"/>
  <c r="X91" i="1"/>
  <c r="V91" i="1"/>
  <c r="U91" i="1"/>
  <c r="T91" i="1"/>
  <c r="S91" i="1"/>
  <c r="R91" i="1"/>
  <c r="Q91" i="1"/>
  <c r="P91" i="1"/>
  <c r="O91" i="1"/>
  <c r="N91" i="1"/>
  <c r="M91" i="1"/>
  <c r="K102" i="9"/>
  <c r="J102" i="9"/>
  <c r="G102" i="9"/>
  <c r="F102" i="9"/>
  <c r="E102" i="9"/>
  <c r="D102" i="9"/>
  <c r="C102" i="9"/>
  <c r="B102" i="9"/>
  <c r="K101" i="9"/>
  <c r="J101" i="9"/>
  <c r="G101" i="9"/>
  <c r="F101" i="9"/>
  <c r="E101" i="9"/>
  <c r="D101" i="9"/>
  <c r="C101" i="9"/>
  <c r="B101" i="9"/>
  <c r="K100" i="9"/>
  <c r="J100" i="9"/>
  <c r="G100" i="9"/>
  <c r="F100" i="9"/>
  <c r="E100" i="9"/>
  <c r="H100" i="9"/>
  <c r="D100" i="9"/>
  <c r="C100" i="9"/>
  <c r="B100" i="9"/>
  <c r="K99" i="9"/>
  <c r="J99" i="9"/>
  <c r="J99" i="1"/>
  <c r="G99" i="9"/>
  <c r="F99" i="9"/>
  <c r="E99" i="9"/>
  <c r="H99" i="9"/>
  <c r="D99" i="9"/>
  <c r="C99" i="9"/>
  <c r="B99" i="9"/>
  <c r="K98" i="9"/>
  <c r="J98" i="9"/>
  <c r="G98" i="9"/>
  <c r="F98" i="9"/>
  <c r="E98" i="9"/>
  <c r="D98" i="9"/>
  <c r="C98" i="9"/>
  <c r="B98" i="9"/>
  <c r="K97" i="9"/>
  <c r="K97" i="1"/>
  <c r="J97" i="9"/>
  <c r="J97" i="1"/>
  <c r="G97" i="9"/>
  <c r="F97" i="9"/>
  <c r="E97" i="9"/>
  <c r="H97" i="9"/>
  <c r="D97" i="9"/>
  <c r="C97" i="9"/>
  <c r="B97" i="9"/>
  <c r="K96" i="9"/>
  <c r="J96" i="9"/>
  <c r="J96" i="1"/>
  <c r="G96" i="9"/>
  <c r="G96" i="1"/>
  <c r="F96" i="9"/>
  <c r="E96" i="9"/>
  <c r="D96" i="9"/>
  <c r="C96" i="9"/>
  <c r="B96" i="9"/>
  <c r="K95" i="9"/>
  <c r="J95" i="9"/>
  <c r="G95" i="9"/>
  <c r="F95" i="9"/>
  <c r="F95" i="1"/>
  <c r="E95" i="9"/>
  <c r="D95" i="9"/>
  <c r="C95" i="9"/>
  <c r="B95" i="9"/>
  <c r="K94" i="9"/>
  <c r="J94" i="9"/>
  <c r="G94" i="9"/>
  <c r="F94" i="9"/>
  <c r="E94" i="9"/>
  <c r="D94" i="9"/>
  <c r="C94" i="9"/>
  <c r="B94" i="9"/>
  <c r="K93" i="9"/>
  <c r="J93" i="9"/>
  <c r="G93" i="9"/>
  <c r="F93" i="9"/>
  <c r="E93" i="9"/>
  <c r="D93" i="9"/>
  <c r="C93" i="9"/>
  <c r="B93" i="9"/>
  <c r="K92" i="9"/>
  <c r="J92" i="9"/>
  <c r="G92" i="9"/>
  <c r="F92" i="9"/>
  <c r="E92" i="9"/>
  <c r="D92" i="9"/>
  <c r="C92" i="9"/>
  <c r="B92" i="9"/>
  <c r="K91" i="9"/>
  <c r="J91" i="9"/>
  <c r="G91" i="9"/>
  <c r="F91" i="9"/>
  <c r="E91" i="9"/>
  <c r="D91" i="9"/>
  <c r="C91" i="9"/>
  <c r="B91" i="9"/>
  <c r="L102" i="10"/>
  <c r="K102" i="1"/>
  <c r="K102" i="10"/>
  <c r="I102" i="10"/>
  <c r="H102" i="10"/>
  <c r="G102" i="10"/>
  <c r="G102" i="1"/>
  <c r="F102" i="10"/>
  <c r="E102" i="10"/>
  <c r="E102" i="1"/>
  <c r="D102" i="10"/>
  <c r="C102" i="10"/>
  <c r="B102" i="10"/>
  <c r="L101" i="10"/>
  <c r="K101" i="1"/>
  <c r="K101" i="10"/>
  <c r="I101" i="10"/>
  <c r="H101" i="10"/>
  <c r="G101" i="10"/>
  <c r="F101" i="10"/>
  <c r="E101" i="10"/>
  <c r="D101" i="10"/>
  <c r="C101" i="10"/>
  <c r="B101" i="10"/>
  <c r="L100" i="10"/>
  <c r="K100" i="10"/>
  <c r="I100" i="10"/>
  <c r="H100" i="10"/>
  <c r="G100" i="10"/>
  <c r="G100" i="1"/>
  <c r="F100" i="10"/>
  <c r="F100" i="1"/>
  <c r="E100" i="10"/>
  <c r="D100" i="10"/>
  <c r="C100" i="10"/>
  <c r="J100" i="10"/>
  <c r="B100" i="10"/>
  <c r="L99" i="10"/>
  <c r="K99" i="10"/>
  <c r="I99" i="10"/>
  <c r="H99" i="10"/>
  <c r="G99" i="10"/>
  <c r="F99" i="10"/>
  <c r="E99" i="10"/>
  <c r="D99" i="10"/>
  <c r="C99" i="10"/>
  <c r="J99" i="10"/>
  <c r="B99" i="10"/>
  <c r="B99" i="1"/>
  <c r="L98" i="10"/>
  <c r="K98" i="1"/>
  <c r="K98" i="10"/>
  <c r="I98" i="10"/>
  <c r="H98" i="10"/>
  <c r="G98" i="10"/>
  <c r="F98" i="10"/>
  <c r="E98" i="10"/>
  <c r="D98" i="10"/>
  <c r="C98" i="10"/>
  <c r="B98" i="10"/>
  <c r="L97" i="10"/>
  <c r="K97" i="10"/>
  <c r="I97" i="10"/>
  <c r="H97" i="10"/>
  <c r="G97" i="10"/>
  <c r="F97" i="10"/>
  <c r="E97" i="10"/>
  <c r="D97" i="10"/>
  <c r="C97" i="10"/>
  <c r="B97" i="10"/>
  <c r="L96" i="10"/>
  <c r="K96" i="1"/>
  <c r="K96" i="10"/>
  <c r="I96" i="10"/>
  <c r="H96" i="10"/>
  <c r="G96" i="10"/>
  <c r="F96" i="10"/>
  <c r="E96" i="10"/>
  <c r="D96" i="10"/>
  <c r="C96" i="10"/>
  <c r="J96" i="10"/>
  <c r="B96" i="10"/>
  <c r="L95" i="10"/>
  <c r="K95" i="10"/>
  <c r="J95" i="1"/>
  <c r="I95" i="10"/>
  <c r="H95" i="10"/>
  <c r="G95" i="1"/>
  <c r="G95" i="10"/>
  <c r="F95" i="10"/>
  <c r="E95" i="10"/>
  <c r="D95" i="10"/>
  <c r="D95" i="1"/>
  <c r="C95" i="10"/>
  <c r="J95" i="10"/>
  <c r="B95" i="10"/>
  <c r="L94" i="10"/>
  <c r="K94" i="10"/>
  <c r="I94" i="10"/>
  <c r="H94" i="10"/>
  <c r="G94" i="10"/>
  <c r="F94" i="10"/>
  <c r="E94" i="10"/>
  <c r="D94" i="10"/>
  <c r="C94" i="10"/>
  <c r="J94" i="10"/>
  <c r="B94" i="10"/>
  <c r="L93" i="10"/>
  <c r="K93" i="10"/>
  <c r="I93" i="10"/>
  <c r="H93" i="10"/>
  <c r="G93" i="10"/>
  <c r="F93" i="10"/>
  <c r="E93" i="10"/>
  <c r="D93" i="10"/>
  <c r="C93" i="10"/>
  <c r="J93" i="10"/>
  <c r="B93" i="10"/>
  <c r="L92" i="10"/>
  <c r="K92" i="10"/>
  <c r="I92" i="10"/>
  <c r="H92" i="10"/>
  <c r="G92" i="10"/>
  <c r="F92" i="10"/>
  <c r="E92" i="10"/>
  <c r="D92" i="10"/>
  <c r="C92" i="10"/>
  <c r="J92" i="10"/>
  <c r="B92" i="10"/>
  <c r="L91" i="10"/>
  <c r="K91" i="10"/>
  <c r="I91" i="10"/>
  <c r="H91" i="10"/>
  <c r="G91" i="10"/>
  <c r="F91" i="10"/>
  <c r="E91" i="10"/>
  <c r="D91" i="10"/>
  <c r="C91" i="10"/>
  <c r="J91" i="10"/>
  <c r="B91" i="10"/>
  <c r="AJ17" i="10"/>
  <c r="AI17" i="10"/>
  <c r="AH17" i="10"/>
  <c r="AG17" i="10"/>
  <c r="AF17" i="10"/>
  <c r="AE17" i="10"/>
  <c r="AD17" i="10"/>
  <c r="AC17" i="10"/>
  <c r="AB17" i="10"/>
  <c r="AA17" i="10"/>
  <c r="Z17" i="10"/>
  <c r="X17" i="10"/>
  <c r="W17" i="10"/>
  <c r="V17" i="10"/>
  <c r="U17" i="10"/>
  <c r="T17" i="10"/>
  <c r="S17" i="10"/>
  <c r="R17" i="10"/>
  <c r="Q17" i="10"/>
  <c r="P17" i="10"/>
  <c r="O17" i="10"/>
  <c r="N17" i="10"/>
  <c r="AG17" i="9"/>
  <c r="AF17" i="9"/>
  <c r="AE17" i="9"/>
  <c r="AD17" i="9"/>
  <c r="AC17" i="9"/>
  <c r="AB17" i="9"/>
  <c r="AA17" i="9"/>
  <c r="Z17" i="9"/>
  <c r="Y17" i="9"/>
  <c r="X17" i="9"/>
  <c r="V17" i="9"/>
  <c r="U17" i="9"/>
  <c r="T17" i="9"/>
  <c r="S17" i="9"/>
  <c r="R17" i="9"/>
  <c r="Q17" i="9"/>
  <c r="P17" i="9"/>
  <c r="O17" i="9"/>
  <c r="N17" i="9"/>
  <c r="M17" i="9"/>
  <c r="L17" i="8"/>
  <c r="J17" i="8"/>
  <c r="EM17" i="2"/>
  <c r="EK17" i="2"/>
  <c r="EJ17" i="2"/>
  <c r="EI17" i="2"/>
  <c r="EH17" i="2"/>
  <c r="EG17" i="2"/>
  <c r="EE17" i="2"/>
  <c r="EB17" i="2"/>
  <c r="EA17" i="2"/>
  <c r="DZ17" i="2"/>
  <c r="DY17" i="2"/>
  <c r="DX17" i="2"/>
  <c r="DW17" i="2"/>
  <c r="DV17" i="2"/>
  <c r="DU17" i="2"/>
  <c r="DT17" i="2"/>
  <c r="DS17" i="2"/>
  <c r="DQ17" i="2"/>
  <c r="DP17" i="2"/>
  <c r="DO17" i="2"/>
  <c r="DN17" i="2"/>
  <c r="DM17" i="2"/>
  <c r="DL17" i="2"/>
  <c r="DK17" i="2"/>
  <c r="DJ17" i="2"/>
  <c r="DI17" i="2"/>
  <c r="DH17" i="2"/>
  <c r="DF17" i="2"/>
  <c r="DE17" i="2"/>
  <c r="DD17" i="2"/>
  <c r="DC17" i="2"/>
  <c r="DB17" i="2"/>
  <c r="DA17" i="2"/>
  <c r="CZ17" i="2"/>
  <c r="CY17" i="2"/>
  <c r="CX17" i="2"/>
  <c r="CW17" i="2"/>
  <c r="CU17" i="2"/>
  <c r="CT17" i="2"/>
  <c r="CS17" i="2"/>
  <c r="CR17" i="2"/>
  <c r="CQ17" i="2"/>
  <c r="CP17" i="2"/>
  <c r="CO17" i="2"/>
  <c r="CN17" i="2"/>
  <c r="CM17" i="2"/>
  <c r="CL17" i="2"/>
  <c r="CJ17" i="2"/>
  <c r="CI17" i="2"/>
  <c r="CH17" i="2"/>
  <c r="CG17" i="2"/>
  <c r="CF17" i="2"/>
  <c r="CE17" i="2"/>
  <c r="CD17" i="2"/>
  <c r="CC17" i="2"/>
  <c r="CB17" i="2"/>
  <c r="CA17" i="2"/>
  <c r="BY17" i="2"/>
  <c r="BX17" i="2"/>
  <c r="BW17" i="2"/>
  <c r="BV17" i="2"/>
  <c r="BU17" i="2"/>
  <c r="BT17" i="2"/>
  <c r="BS17" i="2"/>
  <c r="BR17" i="2"/>
  <c r="BQ17" i="2"/>
  <c r="BP17" i="2"/>
  <c r="BN17" i="2"/>
  <c r="BM17" i="2"/>
  <c r="BL17" i="2"/>
  <c r="BK17" i="2"/>
  <c r="BJ17" i="2"/>
  <c r="BI17" i="2"/>
  <c r="BH17" i="2"/>
  <c r="BG17" i="2"/>
  <c r="BF17" i="2"/>
  <c r="BE17" i="2"/>
  <c r="BC17" i="2"/>
  <c r="BB17" i="2"/>
  <c r="BA17" i="2"/>
  <c r="AZ17" i="2"/>
  <c r="AY17" i="2"/>
  <c r="AX17" i="2"/>
  <c r="AW17" i="2"/>
  <c r="AV17" i="2"/>
  <c r="AU17" i="2"/>
  <c r="AT17" i="2"/>
  <c r="AR17" i="2"/>
  <c r="AQ17" i="2"/>
  <c r="AP17" i="2"/>
  <c r="AO17" i="2"/>
  <c r="AN17" i="2"/>
  <c r="AM17" i="2"/>
  <c r="AL17" i="2"/>
  <c r="AK17" i="2"/>
  <c r="AJ17" i="2"/>
  <c r="AI17" i="2"/>
  <c r="AG17" i="2"/>
  <c r="AF17" i="2"/>
  <c r="AE17" i="2"/>
  <c r="AD17" i="2"/>
  <c r="AC17" i="2"/>
  <c r="AB17" i="2"/>
  <c r="AA17" i="2"/>
  <c r="Z17" i="2"/>
  <c r="Y17" i="2"/>
  <c r="X17" i="2"/>
  <c r="V17" i="2"/>
  <c r="U17" i="2"/>
  <c r="T17" i="2"/>
  <c r="S17" i="2"/>
  <c r="R17" i="2"/>
  <c r="Q17" i="2"/>
  <c r="P17" i="2"/>
  <c r="O17" i="2"/>
  <c r="N17" i="2"/>
  <c r="M17" i="2"/>
  <c r="B17" i="2"/>
  <c r="K17" i="2"/>
  <c r="K17" i="3"/>
  <c r="K17" i="4"/>
  <c r="K17" i="5"/>
  <c r="K17" i="6"/>
  <c r="K17" i="7"/>
  <c r="K17" i="8"/>
  <c r="J17" i="2"/>
  <c r="J17" i="3"/>
  <c r="J17" i="4"/>
  <c r="J17" i="5"/>
  <c r="J17" i="6"/>
  <c r="J17" i="7"/>
  <c r="C17" i="2"/>
  <c r="D17" i="2"/>
  <c r="E17" i="2"/>
  <c r="F17" i="2"/>
  <c r="G17" i="2"/>
  <c r="H17" i="2"/>
  <c r="I17" i="2"/>
  <c r="C17" i="3"/>
  <c r="D17" i="3"/>
  <c r="E17" i="3"/>
  <c r="F17" i="3"/>
  <c r="G17" i="3"/>
  <c r="H17" i="3"/>
  <c r="I17" i="3"/>
  <c r="C17" i="4"/>
  <c r="D17" i="4"/>
  <c r="E17" i="4"/>
  <c r="F17" i="4"/>
  <c r="G17" i="4"/>
  <c r="H17" i="4"/>
  <c r="I17" i="4"/>
  <c r="C17" i="5"/>
  <c r="D17" i="5"/>
  <c r="E17" i="5"/>
  <c r="F17" i="5"/>
  <c r="G17" i="5"/>
  <c r="H17" i="5"/>
  <c r="I17" i="5"/>
  <c r="C17" i="6"/>
  <c r="D17" i="6"/>
  <c r="E17" i="6"/>
  <c r="F17" i="6"/>
  <c r="G17" i="6"/>
  <c r="H17" i="6"/>
  <c r="I17" i="6"/>
  <c r="C17" i="7"/>
  <c r="D17" i="7"/>
  <c r="E17" i="7"/>
  <c r="F17" i="7"/>
  <c r="G17" i="7"/>
  <c r="H17" i="7"/>
  <c r="I17" i="7"/>
  <c r="C17" i="8"/>
  <c r="D17" i="8"/>
  <c r="E17" i="8"/>
  <c r="F17" i="8"/>
  <c r="G17" i="8"/>
  <c r="H17" i="8"/>
  <c r="I17" i="8"/>
  <c r="B17" i="3"/>
  <c r="B17" i="4"/>
  <c r="B17" i="5"/>
  <c r="B17" i="6"/>
  <c r="B17" i="7"/>
  <c r="B17" i="8"/>
  <c r="B10" i="2"/>
  <c r="AH10" i="10"/>
  <c r="AG10" i="10"/>
  <c r="AF10" i="10"/>
  <c r="AE10" i="10"/>
  <c r="AD10" i="10"/>
  <c r="AC10" i="10"/>
  <c r="AB10" i="10"/>
  <c r="AA10" i="10"/>
  <c r="Z10" i="10"/>
  <c r="V10" i="10"/>
  <c r="U10" i="10"/>
  <c r="T10" i="10"/>
  <c r="S10" i="10"/>
  <c r="R10" i="10"/>
  <c r="Q10" i="10"/>
  <c r="P10" i="10"/>
  <c r="O10" i="10"/>
  <c r="N10" i="10"/>
  <c r="AJ10" i="10"/>
  <c r="AI10" i="10"/>
  <c r="X10" i="10"/>
  <c r="W10" i="10"/>
  <c r="AE10" i="9"/>
  <c r="AD10" i="9"/>
  <c r="AC10" i="9"/>
  <c r="AB10" i="9"/>
  <c r="AA10" i="9"/>
  <c r="Z10" i="9"/>
  <c r="Y10" i="9"/>
  <c r="X10" i="9"/>
  <c r="T10" i="9"/>
  <c r="S10" i="9"/>
  <c r="R10" i="9"/>
  <c r="Q10" i="9"/>
  <c r="P10" i="9"/>
  <c r="O10" i="9"/>
  <c r="N10" i="9"/>
  <c r="M10" i="9"/>
  <c r="AG10" i="9"/>
  <c r="AF10" i="9"/>
  <c r="V10" i="9"/>
  <c r="U10" i="9"/>
  <c r="J10" i="8"/>
  <c r="I10" i="8"/>
  <c r="H10" i="8"/>
  <c r="G10" i="8"/>
  <c r="F10" i="8"/>
  <c r="E10" i="8"/>
  <c r="D10" i="8"/>
  <c r="C10" i="8"/>
  <c r="B10" i="8"/>
  <c r="L10" i="8"/>
  <c r="K10" i="8"/>
  <c r="I10" i="7"/>
  <c r="H10" i="7"/>
  <c r="G10" i="7"/>
  <c r="F10" i="7"/>
  <c r="E10" i="7"/>
  <c r="D10" i="7"/>
  <c r="C10" i="7"/>
  <c r="B10" i="7"/>
  <c r="K10" i="7"/>
  <c r="J10" i="7"/>
  <c r="I10" i="6"/>
  <c r="H10" i="6"/>
  <c r="G10" i="6"/>
  <c r="F10" i="6"/>
  <c r="E10" i="6"/>
  <c r="D10" i="6"/>
  <c r="C10" i="6"/>
  <c r="B10" i="6"/>
  <c r="K10" i="6"/>
  <c r="J10" i="6"/>
  <c r="I10" i="5"/>
  <c r="H10" i="5"/>
  <c r="G10" i="5"/>
  <c r="F10" i="5"/>
  <c r="E10" i="5"/>
  <c r="D10" i="5"/>
  <c r="C10" i="5"/>
  <c r="B10" i="5"/>
  <c r="K10" i="5"/>
  <c r="J10" i="5"/>
  <c r="I10" i="4"/>
  <c r="H10" i="4"/>
  <c r="G10" i="4"/>
  <c r="F10" i="4"/>
  <c r="E10" i="4"/>
  <c r="D10" i="4"/>
  <c r="C10" i="4"/>
  <c r="B10" i="4"/>
  <c r="K10" i="4"/>
  <c r="J10" i="4"/>
  <c r="I10" i="3"/>
  <c r="H10" i="3"/>
  <c r="G10" i="3"/>
  <c r="F10" i="3"/>
  <c r="E10" i="3"/>
  <c r="D10" i="3"/>
  <c r="C10" i="3"/>
  <c r="B10" i="3"/>
  <c r="K10" i="3"/>
  <c r="J10" i="3"/>
  <c r="EK10" i="2"/>
  <c r="EJ10" i="2"/>
  <c r="EI10" i="2"/>
  <c r="EH10" i="2"/>
  <c r="EG10" i="2"/>
  <c r="DZ10" i="2"/>
  <c r="DY10" i="2"/>
  <c r="DX10" i="2"/>
  <c r="DW10" i="2"/>
  <c r="DV10" i="2"/>
  <c r="DU10" i="2"/>
  <c r="DT10" i="2"/>
  <c r="DS10" i="2"/>
  <c r="DO10" i="2"/>
  <c r="DN10" i="2"/>
  <c r="DM10" i="2"/>
  <c r="DL10" i="2"/>
  <c r="DK10" i="2"/>
  <c r="DJ10" i="2"/>
  <c r="DI10" i="2"/>
  <c r="DH10" i="2"/>
  <c r="DG10" i="2"/>
  <c r="DD10" i="2"/>
  <c r="DC10" i="2"/>
  <c r="DB10" i="2"/>
  <c r="DA10" i="2"/>
  <c r="CZ10" i="2"/>
  <c r="CY10" i="2"/>
  <c r="CX10" i="2"/>
  <c r="CW10" i="2"/>
  <c r="CS10" i="2"/>
  <c r="CR10" i="2"/>
  <c r="CQ10" i="2"/>
  <c r="CP10" i="2"/>
  <c r="CO10" i="2"/>
  <c r="CN10" i="2"/>
  <c r="CM10" i="2"/>
  <c r="CL10" i="2"/>
  <c r="CH10" i="2"/>
  <c r="CG10" i="2"/>
  <c r="CF10" i="2"/>
  <c r="CE10" i="2"/>
  <c r="CD10" i="2"/>
  <c r="CC10" i="2"/>
  <c r="CB10" i="2"/>
  <c r="CA10" i="2"/>
  <c r="BW10" i="2"/>
  <c r="BV10" i="2"/>
  <c r="BU10" i="2"/>
  <c r="BT10" i="2"/>
  <c r="BS10" i="2"/>
  <c r="BR10" i="2"/>
  <c r="BQ10" i="2"/>
  <c r="BP10" i="2"/>
  <c r="BL10" i="2"/>
  <c r="BK10" i="2"/>
  <c r="BJ10" i="2"/>
  <c r="BI10" i="2"/>
  <c r="BH10" i="2"/>
  <c r="BG10" i="2"/>
  <c r="BF10" i="2"/>
  <c r="BE10" i="2"/>
  <c r="BA10" i="2"/>
  <c r="AZ10" i="2"/>
  <c r="AY10" i="2"/>
  <c r="AX10" i="2"/>
  <c r="AW10" i="2"/>
  <c r="AV10" i="2"/>
  <c r="AU10" i="2"/>
  <c r="AT10" i="2"/>
  <c r="AP10" i="2"/>
  <c r="AO10" i="2"/>
  <c r="AN10" i="2"/>
  <c r="AM10" i="2"/>
  <c r="AL10" i="2"/>
  <c r="AK10" i="2"/>
  <c r="AJ10" i="2"/>
  <c r="AI10" i="2"/>
  <c r="AE10" i="2"/>
  <c r="AD10" i="2"/>
  <c r="AC10" i="2"/>
  <c r="AB10" i="2"/>
  <c r="AA10" i="2"/>
  <c r="Z10" i="2"/>
  <c r="Y10" i="2"/>
  <c r="X10" i="2"/>
  <c r="T10" i="2"/>
  <c r="S10" i="2"/>
  <c r="R10" i="2"/>
  <c r="Q10" i="2"/>
  <c r="P10" i="2"/>
  <c r="O10" i="2"/>
  <c r="N10" i="2"/>
  <c r="M10" i="2"/>
  <c r="I10" i="2"/>
  <c r="H10" i="2"/>
  <c r="G10" i="2"/>
  <c r="F10" i="2"/>
  <c r="E10" i="2"/>
  <c r="D10" i="2"/>
  <c r="C10" i="2"/>
  <c r="EM10" i="2"/>
  <c r="EB10" i="2"/>
  <c r="EA10" i="2"/>
  <c r="DQ10" i="2"/>
  <c r="DP10" i="2"/>
  <c r="DF10" i="2"/>
  <c r="DE10" i="2"/>
  <c r="CU10" i="2"/>
  <c r="CT10" i="2"/>
  <c r="CJ10" i="2"/>
  <c r="CI10" i="2"/>
  <c r="BY10" i="2"/>
  <c r="BX10" i="2"/>
  <c r="BN10" i="2"/>
  <c r="BM10" i="2"/>
  <c r="BC10" i="2"/>
  <c r="BB10" i="2"/>
  <c r="AR10" i="2"/>
  <c r="AQ10" i="2"/>
  <c r="AG10" i="2"/>
  <c r="AF10" i="2"/>
  <c r="V10" i="2"/>
  <c r="U10" i="2"/>
  <c r="K10" i="2"/>
  <c r="J10" i="2"/>
  <c r="EE10" i="2"/>
  <c r="AH10" i="2"/>
  <c r="M79" i="1"/>
  <c r="N79" i="1"/>
  <c r="O79" i="1"/>
  <c r="P79" i="1"/>
  <c r="Q79" i="1"/>
  <c r="R79" i="1"/>
  <c r="S79" i="1"/>
  <c r="T79" i="1"/>
  <c r="U79" i="1"/>
  <c r="V79" i="1"/>
  <c r="X79" i="1"/>
  <c r="Y79" i="1"/>
  <c r="Z79" i="1"/>
  <c r="AA79" i="1"/>
  <c r="AB79" i="1"/>
  <c r="AC79" i="1"/>
  <c r="AD79" i="1"/>
  <c r="AE79" i="1"/>
  <c r="AF79" i="1"/>
  <c r="AG79" i="1"/>
  <c r="M80" i="1"/>
  <c r="N80" i="1"/>
  <c r="O80" i="1"/>
  <c r="P80" i="1"/>
  <c r="Q80" i="1"/>
  <c r="R80" i="1"/>
  <c r="S80" i="1"/>
  <c r="T80" i="1"/>
  <c r="U80" i="1"/>
  <c r="V80" i="1"/>
  <c r="X80" i="1"/>
  <c r="Y80" i="1"/>
  <c r="Z80" i="1"/>
  <c r="AA80" i="1"/>
  <c r="AB80" i="1"/>
  <c r="AC80" i="1"/>
  <c r="AD80" i="1"/>
  <c r="AE80" i="1"/>
  <c r="AF80" i="1"/>
  <c r="AG80" i="1"/>
  <c r="M81" i="1"/>
  <c r="N81" i="1"/>
  <c r="O81" i="1"/>
  <c r="P81" i="1"/>
  <c r="Q81" i="1"/>
  <c r="R81" i="1"/>
  <c r="S81" i="1"/>
  <c r="T81" i="1"/>
  <c r="U81" i="1"/>
  <c r="V81" i="1"/>
  <c r="X81" i="1"/>
  <c r="Y81" i="1"/>
  <c r="Z81" i="1"/>
  <c r="AA81" i="1"/>
  <c r="AB81" i="1"/>
  <c r="AC81" i="1"/>
  <c r="AD81" i="1"/>
  <c r="AE81" i="1"/>
  <c r="AF81" i="1"/>
  <c r="AG81" i="1"/>
  <c r="M82" i="1"/>
  <c r="N82" i="1"/>
  <c r="O82" i="1"/>
  <c r="P82" i="1"/>
  <c r="Q82" i="1"/>
  <c r="R82" i="1"/>
  <c r="S82" i="1"/>
  <c r="T82" i="1"/>
  <c r="U82" i="1"/>
  <c r="V82" i="1"/>
  <c r="X82" i="1"/>
  <c r="Y82" i="1"/>
  <c r="Z82" i="1"/>
  <c r="AA82" i="1"/>
  <c r="AB82" i="1"/>
  <c r="AC82" i="1"/>
  <c r="AD82" i="1"/>
  <c r="AE82" i="1"/>
  <c r="AF82" i="1"/>
  <c r="AG82" i="1"/>
  <c r="M83" i="1"/>
  <c r="N83" i="1"/>
  <c r="O83" i="1"/>
  <c r="P83" i="1"/>
  <c r="Q83" i="1"/>
  <c r="R83" i="1"/>
  <c r="S83" i="1"/>
  <c r="T83" i="1"/>
  <c r="U83" i="1"/>
  <c r="V83" i="1"/>
  <c r="X83" i="1"/>
  <c r="Y83" i="1"/>
  <c r="Z83" i="1"/>
  <c r="AA83" i="1"/>
  <c r="AB83" i="1"/>
  <c r="AC83" i="1"/>
  <c r="AD83" i="1"/>
  <c r="AE83" i="1"/>
  <c r="AF83" i="1"/>
  <c r="AG83" i="1"/>
  <c r="M84" i="1"/>
  <c r="N84" i="1"/>
  <c r="O84" i="1"/>
  <c r="P84" i="1"/>
  <c r="Q84" i="1"/>
  <c r="R84" i="1"/>
  <c r="S84" i="1"/>
  <c r="T84" i="1"/>
  <c r="U84" i="1"/>
  <c r="V84" i="1"/>
  <c r="X84" i="1"/>
  <c r="Y84" i="1"/>
  <c r="Z84" i="1"/>
  <c r="AA84" i="1"/>
  <c r="AB84" i="1"/>
  <c r="AC84" i="1"/>
  <c r="AD84" i="1"/>
  <c r="AE84" i="1"/>
  <c r="AF84" i="1"/>
  <c r="AG84" i="1"/>
  <c r="M85" i="1"/>
  <c r="N85" i="1"/>
  <c r="O85" i="1"/>
  <c r="P85" i="1"/>
  <c r="Q85" i="1"/>
  <c r="R85" i="1"/>
  <c r="S85" i="1"/>
  <c r="T85" i="1"/>
  <c r="U85" i="1"/>
  <c r="V85" i="1"/>
  <c r="X85" i="1"/>
  <c r="Y85" i="1"/>
  <c r="Z85" i="1"/>
  <c r="AA85" i="1"/>
  <c r="AB85" i="1"/>
  <c r="AC85" i="1"/>
  <c r="AD85" i="1"/>
  <c r="AE85" i="1"/>
  <c r="AF85" i="1"/>
  <c r="AG85" i="1"/>
  <c r="M86" i="1"/>
  <c r="N86" i="1"/>
  <c r="O86" i="1"/>
  <c r="P86" i="1"/>
  <c r="Q86" i="1"/>
  <c r="R86" i="1"/>
  <c r="S86" i="1"/>
  <c r="T86" i="1"/>
  <c r="U86" i="1"/>
  <c r="V86" i="1"/>
  <c r="X86" i="1"/>
  <c r="Y86" i="1"/>
  <c r="Z86" i="1"/>
  <c r="AA86" i="1"/>
  <c r="AB86" i="1"/>
  <c r="AC86" i="1"/>
  <c r="AD86" i="1"/>
  <c r="AE86" i="1"/>
  <c r="AF86" i="1"/>
  <c r="AG86" i="1"/>
  <c r="M87" i="1"/>
  <c r="N87" i="1"/>
  <c r="O87" i="1"/>
  <c r="P87" i="1"/>
  <c r="Q87" i="1"/>
  <c r="R87" i="1"/>
  <c r="S87" i="1"/>
  <c r="T87" i="1"/>
  <c r="U87" i="1"/>
  <c r="U10" i="1"/>
  <c r="V87" i="1"/>
  <c r="V10" i="1"/>
  <c r="X87" i="1"/>
  <c r="Y87" i="1"/>
  <c r="Z87" i="1"/>
  <c r="AA87" i="1"/>
  <c r="AB87" i="1"/>
  <c r="AC87" i="1"/>
  <c r="AD87" i="1"/>
  <c r="AE87" i="1"/>
  <c r="AF87" i="1"/>
  <c r="AF10" i="1"/>
  <c r="AG87" i="1"/>
  <c r="AG10" i="1"/>
  <c r="M88" i="1"/>
  <c r="N88" i="1"/>
  <c r="O88" i="1"/>
  <c r="P88" i="1"/>
  <c r="Q88" i="1"/>
  <c r="R88" i="1"/>
  <c r="S88" i="1"/>
  <c r="T88" i="1"/>
  <c r="U88" i="1"/>
  <c r="V88" i="1"/>
  <c r="X88" i="1"/>
  <c r="Y88" i="1"/>
  <c r="Z88" i="1"/>
  <c r="AA88" i="1"/>
  <c r="AB88" i="1"/>
  <c r="AC88" i="1"/>
  <c r="AD88" i="1"/>
  <c r="AE88" i="1"/>
  <c r="AF88" i="1"/>
  <c r="AG88" i="1"/>
  <c r="M89" i="1"/>
  <c r="N89" i="1"/>
  <c r="O89" i="1"/>
  <c r="P89" i="1"/>
  <c r="Q89" i="1"/>
  <c r="R89" i="1"/>
  <c r="S89" i="1"/>
  <c r="T89" i="1"/>
  <c r="U89" i="1"/>
  <c r="V89" i="1"/>
  <c r="X89" i="1"/>
  <c r="Y89" i="1"/>
  <c r="Z89" i="1"/>
  <c r="AA89" i="1"/>
  <c r="AB89" i="1"/>
  <c r="AC89" i="1"/>
  <c r="AD89" i="1"/>
  <c r="AE89" i="1"/>
  <c r="AF89" i="1"/>
  <c r="AG89" i="1"/>
  <c r="M90" i="1"/>
  <c r="M17" i="1"/>
  <c r="N90" i="1"/>
  <c r="N17" i="1"/>
  <c r="O90" i="1"/>
  <c r="O17" i="1"/>
  <c r="P90" i="1"/>
  <c r="P17" i="1"/>
  <c r="Q90" i="1"/>
  <c r="Q17" i="1"/>
  <c r="R90" i="1"/>
  <c r="R17" i="1"/>
  <c r="S90" i="1"/>
  <c r="S17" i="1"/>
  <c r="T90" i="1"/>
  <c r="T17" i="1"/>
  <c r="U90" i="1"/>
  <c r="U17" i="1"/>
  <c r="V90" i="1"/>
  <c r="V17" i="1"/>
  <c r="X90" i="1"/>
  <c r="X17" i="1"/>
  <c r="Y90" i="1"/>
  <c r="Y17" i="1"/>
  <c r="Z90" i="1"/>
  <c r="Z17" i="1"/>
  <c r="AA90" i="1"/>
  <c r="AA17" i="1"/>
  <c r="AB90" i="1"/>
  <c r="AB17" i="1"/>
  <c r="AC90" i="1"/>
  <c r="AC17" i="1"/>
  <c r="AD90" i="1"/>
  <c r="AD17" i="1"/>
  <c r="AE90" i="1"/>
  <c r="AE17" i="1"/>
  <c r="AF90" i="1"/>
  <c r="AF17" i="1"/>
  <c r="AG90" i="1"/>
  <c r="AG17" i="1"/>
  <c r="K90" i="9"/>
  <c r="K17" i="9"/>
  <c r="J90" i="9"/>
  <c r="J17" i="9"/>
  <c r="G90" i="9"/>
  <c r="F90" i="9"/>
  <c r="E90" i="9"/>
  <c r="H90" i="9"/>
  <c r="D90" i="9"/>
  <c r="C90" i="9"/>
  <c r="I90" i="9"/>
  <c r="B90" i="9"/>
  <c r="K89" i="9"/>
  <c r="J89" i="9"/>
  <c r="G89" i="9"/>
  <c r="F89" i="9"/>
  <c r="E89" i="9"/>
  <c r="H89" i="9"/>
  <c r="D89" i="9"/>
  <c r="C89" i="9"/>
  <c r="I89" i="9"/>
  <c r="B89" i="9"/>
  <c r="K88" i="9"/>
  <c r="J88" i="9"/>
  <c r="G88" i="9"/>
  <c r="F88" i="9"/>
  <c r="E88" i="9"/>
  <c r="H88" i="9"/>
  <c r="D88" i="9"/>
  <c r="C88" i="9"/>
  <c r="I88" i="9"/>
  <c r="B88" i="9"/>
  <c r="K87" i="9"/>
  <c r="K10" i="9"/>
  <c r="J87" i="9"/>
  <c r="J10" i="9"/>
  <c r="G87" i="9"/>
  <c r="F87" i="9"/>
  <c r="E87" i="9"/>
  <c r="H87" i="9"/>
  <c r="D87" i="9"/>
  <c r="C87" i="9"/>
  <c r="I87" i="9"/>
  <c r="B87" i="9"/>
  <c r="K86" i="9"/>
  <c r="J86" i="9"/>
  <c r="G86" i="9"/>
  <c r="F86" i="9"/>
  <c r="E86" i="9"/>
  <c r="H86" i="9"/>
  <c r="D86" i="9"/>
  <c r="C86" i="9"/>
  <c r="I86" i="9"/>
  <c r="B86" i="9"/>
  <c r="K85" i="9"/>
  <c r="J85" i="9"/>
  <c r="G85" i="9"/>
  <c r="F85" i="9"/>
  <c r="E85" i="9"/>
  <c r="H85" i="9"/>
  <c r="D85" i="9"/>
  <c r="C85" i="9"/>
  <c r="I85" i="9"/>
  <c r="B85" i="9"/>
  <c r="K84" i="9"/>
  <c r="J84" i="9"/>
  <c r="G84" i="9"/>
  <c r="F84" i="9"/>
  <c r="E84" i="9"/>
  <c r="H84" i="9"/>
  <c r="D84" i="9"/>
  <c r="C84" i="9"/>
  <c r="I84" i="9"/>
  <c r="B84" i="9"/>
  <c r="K83" i="9"/>
  <c r="J83" i="9"/>
  <c r="G83" i="9"/>
  <c r="F83" i="9"/>
  <c r="E83" i="9"/>
  <c r="H83" i="9"/>
  <c r="D83" i="9"/>
  <c r="C83" i="9"/>
  <c r="I83" i="9"/>
  <c r="B83" i="9"/>
  <c r="K82" i="9"/>
  <c r="J82" i="9"/>
  <c r="G82" i="9"/>
  <c r="F82" i="9"/>
  <c r="E82" i="9"/>
  <c r="H82" i="9"/>
  <c r="D82" i="9"/>
  <c r="C82" i="9"/>
  <c r="I82" i="9"/>
  <c r="B82" i="9"/>
  <c r="K81" i="9"/>
  <c r="J81" i="9"/>
  <c r="G81" i="9"/>
  <c r="F81" i="9"/>
  <c r="E81" i="9"/>
  <c r="H81" i="9"/>
  <c r="D81" i="9"/>
  <c r="C81" i="9"/>
  <c r="I81" i="9"/>
  <c r="B81" i="9"/>
  <c r="K80" i="9"/>
  <c r="J80" i="9"/>
  <c r="G80" i="9"/>
  <c r="F80" i="9"/>
  <c r="E80" i="9"/>
  <c r="H80" i="9"/>
  <c r="D80" i="9"/>
  <c r="C80" i="9"/>
  <c r="I80" i="9"/>
  <c r="B80" i="9"/>
  <c r="K79" i="9"/>
  <c r="J79" i="9"/>
  <c r="G79" i="9"/>
  <c r="G17" i="9"/>
  <c r="F79" i="9"/>
  <c r="F17" i="9"/>
  <c r="E79" i="9"/>
  <c r="E17" i="9"/>
  <c r="H79" i="9"/>
  <c r="H17" i="9"/>
  <c r="D79" i="9"/>
  <c r="D17" i="9"/>
  <c r="C79" i="9"/>
  <c r="C17" i="9"/>
  <c r="I79" i="9"/>
  <c r="I17" i="9"/>
  <c r="B79" i="9"/>
  <c r="B17" i="9"/>
  <c r="L90" i="10"/>
  <c r="L17" i="10"/>
  <c r="K90" i="10"/>
  <c r="K17" i="10"/>
  <c r="I90" i="10"/>
  <c r="H90" i="10"/>
  <c r="G90" i="10"/>
  <c r="F90" i="10"/>
  <c r="E90" i="10"/>
  <c r="D90" i="10"/>
  <c r="C90" i="10"/>
  <c r="J90" i="10"/>
  <c r="B90" i="10"/>
  <c r="L89" i="10"/>
  <c r="K89" i="10"/>
  <c r="I89" i="10"/>
  <c r="H89" i="10"/>
  <c r="G89" i="10"/>
  <c r="F89" i="10"/>
  <c r="E89" i="10"/>
  <c r="D89" i="10"/>
  <c r="C89" i="10"/>
  <c r="J89" i="10"/>
  <c r="B89" i="10"/>
  <c r="L88" i="10"/>
  <c r="K88" i="10"/>
  <c r="I88" i="10"/>
  <c r="H88" i="10"/>
  <c r="G88" i="10"/>
  <c r="F88" i="10"/>
  <c r="E88" i="10"/>
  <c r="D88" i="10"/>
  <c r="C88" i="10"/>
  <c r="J88" i="10"/>
  <c r="B88" i="10"/>
  <c r="L87" i="10"/>
  <c r="L10" i="10"/>
  <c r="K87" i="10"/>
  <c r="K10" i="10"/>
  <c r="I87" i="10"/>
  <c r="H87" i="10"/>
  <c r="G87" i="10"/>
  <c r="F87" i="10"/>
  <c r="E87" i="10"/>
  <c r="D87" i="10"/>
  <c r="C87" i="10"/>
  <c r="J87" i="10"/>
  <c r="B87" i="10"/>
  <c r="L86" i="10"/>
  <c r="K86" i="10"/>
  <c r="I86" i="10"/>
  <c r="H86" i="10"/>
  <c r="G86" i="10"/>
  <c r="F86" i="10"/>
  <c r="E86" i="10"/>
  <c r="D86" i="10"/>
  <c r="C86" i="10"/>
  <c r="J86" i="10"/>
  <c r="B86" i="10"/>
  <c r="L85" i="10"/>
  <c r="K85" i="10"/>
  <c r="I85" i="10"/>
  <c r="H85" i="10"/>
  <c r="G85" i="10"/>
  <c r="F85" i="10"/>
  <c r="E85" i="10"/>
  <c r="D85" i="10"/>
  <c r="C85" i="10"/>
  <c r="J85" i="10"/>
  <c r="B85" i="10"/>
  <c r="L84" i="10"/>
  <c r="K84" i="10"/>
  <c r="I84" i="10"/>
  <c r="H84" i="10"/>
  <c r="G84" i="10"/>
  <c r="F84" i="10"/>
  <c r="E84" i="10"/>
  <c r="D84" i="10"/>
  <c r="C84" i="10"/>
  <c r="J84" i="10"/>
  <c r="B84" i="10"/>
  <c r="L83" i="10"/>
  <c r="K83" i="10"/>
  <c r="I83" i="10"/>
  <c r="H83" i="10"/>
  <c r="G83" i="10"/>
  <c r="F83" i="10"/>
  <c r="E83" i="10"/>
  <c r="D83" i="10"/>
  <c r="C83" i="10"/>
  <c r="J83" i="10"/>
  <c r="B83" i="10"/>
  <c r="L82" i="10"/>
  <c r="K82" i="10"/>
  <c r="I82" i="10"/>
  <c r="H82" i="10"/>
  <c r="G82" i="10"/>
  <c r="F82" i="10"/>
  <c r="E82" i="10"/>
  <c r="D82" i="10"/>
  <c r="C82" i="10"/>
  <c r="J82" i="10"/>
  <c r="B82" i="10"/>
  <c r="L81" i="10"/>
  <c r="K81" i="10"/>
  <c r="I81" i="10"/>
  <c r="H81" i="10"/>
  <c r="G81" i="10"/>
  <c r="F81" i="10"/>
  <c r="E81" i="10"/>
  <c r="D81" i="10"/>
  <c r="C81" i="10"/>
  <c r="J81" i="10"/>
  <c r="B81" i="10"/>
  <c r="L80" i="10"/>
  <c r="K80" i="10"/>
  <c r="I80" i="10"/>
  <c r="H80" i="10"/>
  <c r="G80" i="10"/>
  <c r="F80" i="10"/>
  <c r="E80" i="10"/>
  <c r="D80" i="10"/>
  <c r="C80" i="10"/>
  <c r="J80" i="10"/>
  <c r="B80" i="10"/>
  <c r="L79" i="10"/>
  <c r="K79" i="10"/>
  <c r="I79" i="10"/>
  <c r="I17" i="10"/>
  <c r="H79" i="10"/>
  <c r="H17" i="10"/>
  <c r="G79" i="10"/>
  <c r="G17" i="10"/>
  <c r="F79" i="10"/>
  <c r="F17" i="10"/>
  <c r="E79" i="10"/>
  <c r="E17" i="10"/>
  <c r="D79" i="10"/>
  <c r="D17" i="10"/>
  <c r="C79" i="10"/>
  <c r="C17" i="10"/>
  <c r="J79" i="10"/>
  <c r="J17" i="10"/>
  <c r="B79" i="10"/>
  <c r="B17" i="10"/>
  <c r="B16" i="2"/>
  <c r="B15" i="2"/>
  <c r="B14" i="2"/>
  <c r="B13" i="2"/>
  <c r="B12" i="2"/>
  <c r="AJ15" i="10"/>
  <c r="AI15" i="10"/>
  <c r="AH15" i="10"/>
  <c r="AG15" i="10"/>
  <c r="AF15" i="10"/>
  <c r="AE15" i="10"/>
  <c r="AD15" i="10"/>
  <c r="AC15" i="10"/>
  <c r="AB15" i="10"/>
  <c r="AA15" i="10"/>
  <c r="Z15" i="10"/>
  <c r="X15" i="10"/>
  <c r="W15" i="10"/>
  <c r="V15" i="10"/>
  <c r="U15" i="10"/>
  <c r="T15" i="10"/>
  <c r="S15" i="10"/>
  <c r="R15" i="10"/>
  <c r="Q15" i="10"/>
  <c r="P15" i="10"/>
  <c r="O15" i="10"/>
  <c r="N15" i="10"/>
  <c r="AG15" i="9"/>
  <c r="AF15" i="9"/>
  <c r="AE15" i="9"/>
  <c r="AD15" i="9"/>
  <c r="AC15" i="9"/>
  <c r="AB15" i="9"/>
  <c r="AA15" i="9"/>
  <c r="Z15" i="9"/>
  <c r="Y15" i="9"/>
  <c r="X15" i="9"/>
  <c r="V15" i="9"/>
  <c r="U15" i="9"/>
  <c r="T15" i="9"/>
  <c r="S15" i="9"/>
  <c r="R15" i="9"/>
  <c r="Q15" i="9"/>
  <c r="P15" i="9"/>
  <c r="O15" i="9"/>
  <c r="N15" i="9"/>
  <c r="M15" i="9"/>
  <c r="L15" i="8"/>
  <c r="J15" i="8"/>
  <c r="K15" i="8"/>
  <c r="I15" i="8"/>
  <c r="H15" i="8"/>
  <c r="G15" i="8"/>
  <c r="F15" i="8"/>
  <c r="E15" i="8"/>
  <c r="D15" i="8"/>
  <c r="C15" i="8"/>
  <c r="B15" i="8"/>
  <c r="K15" i="7"/>
  <c r="J15" i="7"/>
  <c r="I15" i="7"/>
  <c r="H15" i="7"/>
  <c r="G15" i="7"/>
  <c r="F15" i="7"/>
  <c r="E15" i="7"/>
  <c r="D15" i="7"/>
  <c r="C15" i="7"/>
  <c r="B15" i="7"/>
  <c r="K15" i="6"/>
  <c r="J15" i="6"/>
  <c r="I15" i="6"/>
  <c r="H15" i="6"/>
  <c r="G15" i="6"/>
  <c r="F15" i="6"/>
  <c r="E15" i="6"/>
  <c r="D15" i="6"/>
  <c r="C15" i="6"/>
  <c r="B15" i="6"/>
  <c r="K15" i="5"/>
  <c r="J15" i="5"/>
  <c r="I15" i="5"/>
  <c r="H15" i="5"/>
  <c r="G15" i="5"/>
  <c r="F15" i="5"/>
  <c r="E15" i="5"/>
  <c r="D15" i="5"/>
  <c r="C15" i="5"/>
  <c r="B15" i="5"/>
  <c r="K15" i="4"/>
  <c r="J15" i="4"/>
  <c r="I15" i="4"/>
  <c r="H15" i="4"/>
  <c r="G15" i="4"/>
  <c r="F15" i="4"/>
  <c r="E15" i="4"/>
  <c r="D15" i="4"/>
  <c r="C15" i="4"/>
  <c r="B15" i="4"/>
  <c r="K15" i="3"/>
  <c r="J15" i="3"/>
  <c r="I15" i="3"/>
  <c r="H15" i="3"/>
  <c r="G15" i="3"/>
  <c r="F15" i="3"/>
  <c r="E15" i="3"/>
  <c r="D15" i="3"/>
  <c r="C15" i="3"/>
  <c r="B15" i="3"/>
  <c r="EM15" i="2"/>
  <c r="EK15" i="2"/>
  <c r="EJ15" i="2"/>
  <c r="EI15" i="2"/>
  <c r="EH15" i="2"/>
  <c r="EG15" i="2"/>
  <c r="EE15" i="2"/>
  <c r="EB15" i="2"/>
  <c r="EA15" i="2"/>
  <c r="DZ15" i="2"/>
  <c r="DY15" i="2"/>
  <c r="DX15" i="2"/>
  <c r="DW15" i="2"/>
  <c r="DV15" i="2"/>
  <c r="DU15" i="2"/>
  <c r="DT15" i="2"/>
  <c r="DS15" i="2"/>
  <c r="DQ15" i="2"/>
  <c r="DP15" i="2"/>
  <c r="DO15" i="2"/>
  <c r="DN15" i="2"/>
  <c r="DM15" i="2"/>
  <c r="DL15" i="2"/>
  <c r="DK15" i="2"/>
  <c r="DJ15" i="2"/>
  <c r="DI15" i="2"/>
  <c r="DH15" i="2"/>
  <c r="DF15" i="2"/>
  <c r="DE15" i="2"/>
  <c r="DD15" i="2"/>
  <c r="DC15" i="2"/>
  <c r="DB15" i="2"/>
  <c r="DA15" i="2"/>
  <c r="CZ15" i="2"/>
  <c r="CY15" i="2"/>
  <c r="CX15" i="2"/>
  <c r="CW15" i="2"/>
  <c r="CU15" i="2"/>
  <c r="CT15" i="2"/>
  <c r="CS15" i="2"/>
  <c r="CR15" i="2"/>
  <c r="CQ15" i="2"/>
  <c r="CP15" i="2"/>
  <c r="CO15" i="2"/>
  <c r="CN15" i="2"/>
  <c r="CM15" i="2"/>
  <c r="CL15" i="2"/>
  <c r="CJ15" i="2"/>
  <c r="CI15" i="2"/>
  <c r="CH15" i="2"/>
  <c r="CG15" i="2"/>
  <c r="CF15" i="2"/>
  <c r="CE15" i="2"/>
  <c r="CD15" i="2"/>
  <c r="CC15" i="2"/>
  <c r="CB15" i="2"/>
  <c r="CA15" i="2"/>
  <c r="BY15" i="2"/>
  <c r="BX15" i="2"/>
  <c r="BW15" i="2"/>
  <c r="BV15" i="2"/>
  <c r="BU15" i="2"/>
  <c r="BT15" i="2"/>
  <c r="BS15" i="2"/>
  <c r="BR15" i="2"/>
  <c r="BQ15" i="2"/>
  <c r="BP15" i="2"/>
  <c r="BN15" i="2"/>
  <c r="BM15" i="2"/>
  <c r="BL15" i="2"/>
  <c r="BK15" i="2"/>
  <c r="BJ15" i="2"/>
  <c r="BI15" i="2"/>
  <c r="BH15" i="2"/>
  <c r="BG15" i="2"/>
  <c r="BF15" i="2"/>
  <c r="BE15" i="2"/>
  <c r="BC15" i="2"/>
  <c r="BB15" i="2"/>
  <c r="BA15" i="2"/>
  <c r="AZ15" i="2"/>
  <c r="AY15" i="2"/>
  <c r="AX15" i="2"/>
  <c r="AW15" i="2"/>
  <c r="AV15" i="2"/>
  <c r="AU15" i="2"/>
  <c r="AT15" i="2"/>
  <c r="AR15" i="2"/>
  <c r="AQ15" i="2"/>
  <c r="AP15" i="2"/>
  <c r="AO15" i="2"/>
  <c r="AN15" i="2"/>
  <c r="AM15" i="2"/>
  <c r="AL15" i="2"/>
  <c r="AK15" i="2"/>
  <c r="AJ15" i="2"/>
  <c r="AI15" i="2"/>
  <c r="AG15" i="2"/>
  <c r="AF15" i="2"/>
  <c r="AE15" i="2"/>
  <c r="AD15" i="2"/>
  <c r="AC15" i="2"/>
  <c r="AB15" i="2"/>
  <c r="AA15" i="2"/>
  <c r="Z15" i="2"/>
  <c r="Y15" i="2"/>
  <c r="X15" i="2"/>
  <c r="V15" i="2"/>
  <c r="U15" i="2"/>
  <c r="T15" i="2"/>
  <c r="S15" i="2"/>
  <c r="R15" i="2"/>
  <c r="Q15" i="2"/>
  <c r="P15" i="2"/>
  <c r="O15" i="2"/>
  <c r="N15" i="2"/>
  <c r="M15" i="2"/>
  <c r="K15" i="2"/>
  <c r="J15" i="2"/>
  <c r="I15" i="2"/>
  <c r="H15" i="2"/>
  <c r="G15" i="2"/>
  <c r="F15" i="2"/>
  <c r="E15" i="2"/>
  <c r="D15" i="2"/>
  <c r="C15" i="2"/>
  <c r="C16" i="2"/>
  <c r="EM16" i="2"/>
  <c r="EK16" i="2"/>
  <c r="EJ16" i="2"/>
  <c r="EI16" i="2"/>
  <c r="EH16" i="2"/>
  <c r="EG16" i="2"/>
  <c r="DZ16" i="2"/>
  <c r="EE9" i="2"/>
  <c r="AJ16" i="10"/>
  <c r="AI16" i="10"/>
  <c r="AH16" i="10"/>
  <c r="AG16" i="10"/>
  <c r="AF16" i="10"/>
  <c r="AE16" i="10"/>
  <c r="AD16" i="10"/>
  <c r="AC16" i="10"/>
  <c r="AB16" i="10"/>
  <c r="AA16" i="10"/>
  <c r="Z16" i="10"/>
  <c r="X16" i="10"/>
  <c r="W16" i="10"/>
  <c r="V16" i="10"/>
  <c r="U16" i="10"/>
  <c r="T16" i="10"/>
  <c r="S16" i="10"/>
  <c r="R16" i="10"/>
  <c r="Q16" i="10"/>
  <c r="P16" i="10"/>
  <c r="O16" i="10"/>
  <c r="N16" i="10"/>
  <c r="AG16" i="9"/>
  <c r="AF16" i="9"/>
  <c r="AE16" i="9"/>
  <c r="AD16" i="9"/>
  <c r="AC16" i="9"/>
  <c r="AB16" i="9"/>
  <c r="AA16" i="9"/>
  <c r="Z16" i="9"/>
  <c r="Y16" i="9"/>
  <c r="X16" i="9"/>
  <c r="V16" i="9"/>
  <c r="U16" i="9"/>
  <c r="T16" i="9"/>
  <c r="S16" i="9"/>
  <c r="R16" i="9"/>
  <c r="Q16" i="9"/>
  <c r="P16" i="9"/>
  <c r="O16" i="9"/>
  <c r="N16" i="9"/>
  <c r="M16" i="9"/>
  <c r="L16" i="8"/>
  <c r="J16" i="8"/>
  <c r="K16" i="8"/>
  <c r="I16" i="8"/>
  <c r="H16" i="8"/>
  <c r="G16" i="8"/>
  <c r="F16" i="8"/>
  <c r="E16" i="8"/>
  <c r="D16" i="8"/>
  <c r="C16" i="8"/>
  <c r="B16" i="8"/>
  <c r="K16" i="7"/>
  <c r="J16" i="7"/>
  <c r="I16" i="7"/>
  <c r="H16" i="7"/>
  <c r="G16" i="7"/>
  <c r="F16" i="7"/>
  <c r="E16" i="7"/>
  <c r="D16" i="7"/>
  <c r="C16" i="7"/>
  <c r="B16" i="7"/>
  <c r="K16" i="6"/>
  <c r="J16" i="6"/>
  <c r="I16" i="6"/>
  <c r="H16" i="6"/>
  <c r="G16" i="6"/>
  <c r="F16" i="6"/>
  <c r="E16" i="6"/>
  <c r="D16" i="6"/>
  <c r="C16" i="6"/>
  <c r="B16" i="6"/>
  <c r="K16" i="5"/>
  <c r="J16" i="5"/>
  <c r="I16" i="5"/>
  <c r="H16" i="5"/>
  <c r="G16" i="5"/>
  <c r="F16" i="5"/>
  <c r="E16" i="5"/>
  <c r="D16" i="5"/>
  <c r="C16" i="5"/>
  <c r="B16" i="5"/>
  <c r="K16" i="4"/>
  <c r="J16" i="4"/>
  <c r="I16" i="4"/>
  <c r="H16" i="4"/>
  <c r="G16" i="4"/>
  <c r="F16" i="4"/>
  <c r="E16" i="4"/>
  <c r="D16" i="4"/>
  <c r="C16" i="4"/>
  <c r="B16" i="4"/>
  <c r="J16" i="3"/>
  <c r="B16" i="3"/>
  <c r="K16" i="3"/>
  <c r="I16" i="3"/>
  <c r="H16" i="3"/>
  <c r="G16" i="3"/>
  <c r="F16" i="3"/>
  <c r="E16" i="3"/>
  <c r="D16" i="3"/>
  <c r="C16" i="3"/>
  <c r="EE16" i="2"/>
  <c r="EB16" i="2"/>
  <c r="EA16" i="2"/>
  <c r="DY16" i="2"/>
  <c r="DX16" i="2"/>
  <c r="DW16" i="2"/>
  <c r="DV16" i="2"/>
  <c r="DU16" i="2"/>
  <c r="DT16" i="2"/>
  <c r="DS16" i="2"/>
  <c r="DQ16" i="2"/>
  <c r="DP16" i="2"/>
  <c r="DO16" i="2"/>
  <c r="DN16" i="2"/>
  <c r="DM16" i="2"/>
  <c r="DL16" i="2"/>
  <c r="DK16" i="2"/>
  <c r="DJ16" i="2"/>
  <c r="DI16" i="2"/>
  <c r="DH16" i="2"/>
  <c r="DF16" i="2"/>
  <c r="DE16" i="2"/>
  <c r="DD16" i="2"/>
  <c r="DC16" i="2"/>
  <c r="DB16" i="2"/>
  <c r="DA16" i="2"/>
  <c r="CZ16" i="2"/>
  <c r="CY16" i="2"/>
  <c r="CX16" i="2"/>
  <c r="CW16" i="2"/>
  <c r="CU16" i="2"/>
  <c r="CT16" i="2"/>
  <c r="CS16" i="2"/>
  <c r="CR16" i="2"/>
  <c r="CQ16" i="2"/>
  <c r="CP16" i="2"/>
  <c r="CO16" i="2"/>
  <c r="CN16" i="2"/>
  <c r="CM16" i="2"/>
  <c r="CL16" i="2"/>
  <c r="CJ16" i="2"/>
  <c r="CI16" i="2"/>
  <c r="CH16" i="2"/>
  <c r="CG16" i="2"/>
  <c r="CF16" i="2"/>
  <c r="CE16" i="2"/>
  <c r="CD16" i="2"/>
  <c r="CC16" i="2"/>
  <c r="CB16" i="2"/>
  <c r="CA16" i="2"/>
  <c r="BY16" i="2"/>
  <c r="BX16" i="2"/>
  <c r="BW16" i="2"/>
  <c r="BV16" i="2"/>
  <c r="BU16" i="2"/>
  <c r="BT16" i="2"/>
  <c r="BS16" i="2"/>
  <c r="BR16" i="2"/>
  <c r="BQ16" i="2"/>
  <c r="BP16" i="2"/>
  <c r="BN16" i="2"/>
  <c r="BM16" i="2"/>
  <c r="BL16" i="2"/>
  <c r="BK16" i="2"/>
  <c r="BJ16" i="2"/>
  <c r="BI16" i="2"/>
  <c r="BH16" i="2"/>
  <c r="BG16" i="2"/>
  <c r="BF16" i="2"/>
  <c r="BE16" i="2"/>
  <c r="BC16" i="2"/>
  <c r="BB16" i="2"/>
  <c r="BA16" i="2"/>
  <c r="AZ16" i="2"/>
  <c r="AY16" i="2"/>
  <c r="AX16" i="2"/>
  <c r="AW16" i="2"/>
  <c r="AV16" i="2"/>
  <c r="AU16" i="2"/>
  <c r="AT16" i="2"/>
  <c r="AR16" i="2"/>
  <c r="AQ16" i="2"/>
  <c r="AP16" i="2"/>
  <c r="AO16" i="2"/>
  <c r="AN16" i="2"/>
  <c r="AM16" i="2"/>
  <c r="AL16" i="2"/>
  <c r="AK16" i="2"/>
  <c r="AJ16" i="2"/>
  <c r="AI16" i="2"/>
  <c r="AG16" i="2"/>
  <c r="AF16" i="2"/>
  <c r="AE16" i="2"/>
  <c r="AD16" i="2"/>
  <c r="AC16" i="2"/>
  <c r="AB16" i="2"/>
  <c r="AA16" i="2"/>
  <c r="Z16" i="2"/>
  <c r="Y16" i="2"/>
  <c r="X16" i="2"/>
  <c r="V16" i="2"/>
  <c r="U16" i="2"/>
  <c r="T16" i="2"/>
  <c r="S16" i="2"/>
  <c r="R16" i="2"/>
  <c r="Q16" i="2"/>
  <c r="P16" i="2"/>
  <c r="O16" i="2"/>
  <c r="N16" i="2"/>
  <c r="M16" i="2"/>
  <c r="K16" i="2"/>
  <c r="J16" i="2"/>
  <c r="D16" i="2"/>
  <c r="E16" i="2"/>
  <c r="F16" i="2"/>
  <c r="G16" i="2"/>
  <c r="H16" i="2"/>
  <c r="I16" i="2"/>
  <c r="AJ9" i="10"/>
  <c r="AI9" i="10"/>
  <c r="AH9" i="10"/>
  <c r="AG9" i="10"/>
  <c r="AF9" i="10"/>
  <c r="AE9" i="10"/>
  <c r="AD9" i="10"/>
  <c r="AC9" i="10"/>
  <c r="AB9" i="10"/>
  <c r="AA9" i="10"/>
  <c r="Z9" i="10"/>
  <c r="X9" i="10"/>
  <c r="W9" i="10"/>
  <c r="V9" i="10"/>
  <c r="U9" i="10"/>
  <c r="T9" i="10"/>
  <c r="S9" i="10"/>
  <c r="R9" i="10"/>
  <c r="Q9" i="10"/>
  <c r="P9" i="10"/>
  <c r="O9" i="10"/>
  <c r="N9" i="10"/>
  <c r="AG9" i="9"/>
  <c r="AF9" i="9"/>
  <c r="AE9" i="9"/>
  <c r="AD9" i="9"/>
  <c r="AC9" i="9"/>
  <c r="AB9" i="9"/>
  <c r="AA9" i="9"/>
  <c r="Z9" i="9"/>
  <c r="Y9" i="9"/>
  <c r="X9" i="9"/>
  <c r="V9" i="9"/>
  <c r="U9" i="9"/>
  <c r="T9" i="9"/>
  <c r="S9" i="9"/>
  <c r="R9" i="9"/>
  <c r="Q9" i="9"/>
  <c r="P9" i="9"/>
  <c r="O9" i="9"/>
  <c r="N9" i="9"/>
  <c r="M9" i="9"/>
  <c r="L9" i="8"/>
  <c r="J9" i="8"/>
  <c r="EM9" i="2"/>
  <c r="EK9" i="2"/>
  <c r="EJ9" i="2"/>
  <c r="EI9" i="2"/>
  <c r="EH9" i="2"/>
  <c r="EG9" i="2"/>
  <c r="EB9" i="2"/>
  <c r="EA9" i="2"/>
  <c r="DZ9" i="2"/>
  <c r="DY9" i="2"/>
  <c r="DX9" i="2"/>
  <c r="DW9" i="2"/>
  <c r="DV9" i="2"/>
  <c r="DU9" i="2"/>
  <c r="DT9" i="2"/>
  <c r="DS9" i="2"/>
  <c r="DQ9" i="2"/>
  <c r="DP9" i="2"/>
  <c r="DO9" i="2"/>
  <c r="DN9" i="2"/>
  <c r="DM9" i="2"/>
  <c r="DL9" i="2"/>
  <c r="DK9" i="2"/>
  <c r="DJ9" i="2"/>
  <c r="DI9" i="2"/>
  <c r="DH9" i="2"/>
  <c r="DF9" i="2"/>
  <c r="DE9" i="2"/>
  <c r="DD9" i="2"/>
  <c r="DC9" i="2"/>
  <c r="DB9" i="2"/>
  <c r="DA9" i="2"/>
  <c r="CZ9" i="2"/>
  <c r="CY9" i="2"/>
  <c r="CX9" i="2"/>
  <c r="CW9" i="2"/>
  <c r="CU9" i="2"/>
  <c r="CT9" i="2"/>
  <c r="CS9" i="2"/>
  <c r="CR9" i="2"/>
  <c r="CQ9" i="2"/>
  <c r="CP9" i="2"/>
  <c r="CO9" i="2"/>
  <c r="CN9" i="2"/>
  <c r="CM9" i="2"/>
  <c r="CL9" i="2"/>
  <c r="CJ9" i="2"/>
  <c r="CI9" i="2"/>
  <c r="CH9" i="2"/>
  <c r="CG9" i="2"/>
  <c r="CF9" i="2"/>
  <c r="CE9" i="2"/>
  <c r="CD9" i="2"/>
  <c r="CC9" i="2"/>
  <c r="CB9" i="2"/>
  <c r="CA9" i="2"/>
  <c r="BY9" i="2"/>
  <c r="BX9" i="2"/>
  <c r="BW9" i="2"/>
  <c r="BV9" i="2"/>
  <c r="BU9" i="2"/>
  <c r="BT9" i="2"/>
  <c r="BS9" i="2"/>
  <c r="BR9" i="2"/>
  <c r="BQ9" i="2"/>
  <c r="BP9" i="2"/>
  <c r="BN9" i="2"/>
  <c r="BM9" i="2"/>
  <c r="BL9" i="2"/>
  <c r="BK9" i="2"/>
  <c r="BJ9" i="2"/>
  <c r="BI9" i="2"/>
  <c r="BH9" i="2"/>
  <c r="BG9" i="2"/>
  <c r="BF9" i="2"/>
  <c r="BE9" i="2"/>
  <c r="BC9" i="2"/>
  <c r="BB9" i="2"/>
  <c r="BA9" i="2"/>
  <c r="AZ9" i="2"/>
  <c r="AY9" i="2"/>
  <c r="AX9" i="2"/>
  <c r="AW9" i="2"/>
  <c r="AV9" i="2"/>
  <c r="AU9" i="2"/>
  <c r="AT9" i="2"/>
  <c r="AR9" i="2"/>
  <c r="AQ9" i="2"/>
  <c r="AP9" i="2"/>
  <c r="AO9" i="2"/>
  <c r="AN9" i="2"/>
  <c r="AM9" i="2"/>
  <c r="AL9" i="2"/>
  <c r="AK9" i="2"/>
  <c r="AJ9" i="2"/>
  <c r="AI9" i="2"/>
  <c r="AG9" i="2"/>
  <c r="AF9" i="2"/>
  <c r="AE9" i="2"/>
  <c r="AD9" i="2"/>
  <c r="AC9" i="2"/>
  <c r="AB9" i="2"/>
  <c r="AA9" i="2"/>
  <c r="Z9" i="2"/>
  <c r="Y9" i="2"/>
  <c r="X9" i="2"/>
  <c r="V9" i="2"/>
  <c r="U9" i="2"/>
  <c r="T9" i="2"/>
  <c r="S9" i="2"/>
  <c r="R9" i="2"/>
  <c r="Q9" i="2"/>
  <c r="P9" i="2"/>
  <c r="O9" i="2"/>
  <c r="N9" i="2"/>
  <c r="M9" i="2"/>
  <c r="K9" i="2"/>
  <c r="K9" i="3"/>
  <c r="K9" i="4"/>
  <c r="K9" i="5"/>
  <c r="K9" i="6"/>
  <c r="K9" i="7"/>
  <c r="K9" i="8"/>
  <c r="J9" i="2"/>
  <c r="J9" i="3"/>
  <c r="J9" i="4"/>
  <c r="J9" i="5"/>
  <c r="J9" i="6"/>
  <c r="J9" i="7"/>
  <c r="C9" i="2"/>
  <c r="D9" i="2"/>
  <c r="E9" i="2"/>
  <c r="F9" i="2"/>
  <c r="G9" i="2"/>
  <c r="H9" i="2"/>
  <c r="I9" i="2"/>
  <c r="C9" i="3"/>
  <c r="D9" i="3"/>
  <c r="E9" i="3"/>
  <c r="F9" i="3"/>
  <c r="G9" i="3"/>
  <c r="H9" i="3"/>
  <c r="I9" i="3"/>
  <c r="C9" i="4"/>
  <c r="D9" i="4"/>
  <c r="E9" i="4"/>
  <c r="F9" i="4"/>
  <c r="G9" i="4"/>
  <c r="H9" i="4"/>
  <c r="I9" i="4"/>
  <c r="C9" i="5"/>
  <c r="D9" i="5"/>
  <c r="E9" i="5"/>
  <c r="F9" i="5"/>
  <c r="G9" i="5"/>
  <c r="H9" i="5"/>
  <c r="I9" i="5"/>
  <c r="C9" i="6"/>
  <c r="D9" i="6"/>
  <c r="E9" i="6"/>
  <c r="F9" i="6"/>
  <c r="G9" i="6"/>
  <c r="H9" i="6"/>
  <c r="I9" i="6"/>
  <c r="C9" i="7"/>
  <c r="D9" i="7"/>
  <c r="E9" i="7"/>
  <c r="F9" i="7"/>
  <c r="G9" i="7"/>
  <c r="H9" i="7"/>
  <c r="I9" i="7"/>
  <c r="C9" i="8"/>
  <c r="D9" i="8"/>
  <c r="E9" i="8"/>
  <c r="F9" i="8"/>
  <c r="G9" i="8"/>
  <c r="H9" i="8"/>
  <c r="I9" i="8"/>
  <c r="B9" i="2"/>
  <c r="B9" i="3"/>
  <c r="B9" i="4"/>
  <c r="B9" i="5"/>
  <c r="B9" i="6"/>
  <c r="B9" i="7"/>
  <c r="B9" i="8"/>
  <c r="DG9" i="2"/>
  <c r="AH9" i="2"/>
  <c r="M73" i="1"/>
  <c r="N73" i="1"/>
  <c r="O73" i="1"/>
  <c r="P73" i="1"/>
  <c r="Q73" i="1"/>
  <c r="R73" i="1"/>
  <c r="S73" i="1"/>
  <c r="T73" i="1"/>
  <c r="U73" i="1"/>
  <c r="V73" i="1"/>
  <c r="X73" i="1"/>
  <c r="Y73" i="1"/>
  <c r="Z73" i="1"/>
  <c r="AA73" i="1"/>
  <c r="AB73" i="1"/>
  <c r="AC73" i="1"/>
  <c r="AD73" i="1"/>
  <c r="AE73" i="1"/>
  <c r="AF73" i="1"/>
  <c r="AG73" i="1"/>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8" i="5"/>
  <c r="J8" i="5"/>
  <c r="I8" i="5"/>
  <c r="H8" i="5"/>
  <c r="G8" i="5"/>
  <c r="F8" i="5"/>
  <c r="E8" i="5"/>
  <c r="D8" i="5"/>
  <c r="C8" i="5"/>
  <c r="B8" i="5"/>
  <c r="K7" i="5"/>
  <c r="J7" i="5"/>
  <c r="I7" i="5"/>
  <c r="H7" i="5"/>
  <c r="G7" i="5"/>
  <c r="F7" i="5"/>
  <c r="E7" i="5"/>
  <c r="D7" i="5"/>
  <c r="C7" i="5"/>
  <c r="B7" i="5"/>
  <c r="K6" i="5"/>
  <c r="J6" i="5"/>
  <c r="I6" i="5"/>
  <c r="H6" i="5"/>
  <c r="G6" i="5"/>
  <c r="F6" i="5"/>
  <c r="E6" i="5"/>
  <c r="D6" i="5"/>
  <c r="C6" i="5"/>
  <c r="B6" i="5"/>
  <c r="M67" i="1"/>
  <c r="N67" i="1"/>
  <c r="O67" i="1"/>
  <c r="P67" i="1"/>
  <c r="Q67" i="1"/>
  <c r="R67" i="1"/>
  <c r="S67" i="1"/>
  <c r="T67" i="1"/>
  <c r="U67" i="1"/>
  <c r="V67" i="1"/>
  <c r="X67" i="1"/>
  <c r="Y67" i="1"/>
  <c r="Z67" i="1"/>
  <c r="AA67" i="1"/>
  <c r="AB67" i="1"/>
  <c r="AC67" i="1"/>
  <c r="AD67" i="1"/>
  <c r="AE67" i="1"/>
  <c r="AF67" i="1"/>
  <c r="AG67" i="1"/>
  <c r="M68" i="1"/>
  <c r="N68" i="1"/>
  <c r="O68" i="1"/>
  <c r="P68" i="1"/>
  <c r="Q68" i="1"/>
  <c r="R68" i="1"/>
  <c r="S68" i="1"/>
  <c r="T68" i="1"/>
  <c r="U68" i="1"/>
  <c r="V68" i="1"/>
  <c r="X68" i="1"/>
  <c r="Y68" i="1"/>
  <c r="Z68" i="1"/>
  <c r="AA68" i="1"/>
  <c r="AB68" i="1"/>
  <c r="AC68" i="1"/>
  <c r="AD68" i="1"/>
  <c r="AE68" i="1"/>
  <c r="AF68" i="1"/>
  <c r="AG68" i="1"/>
  <c r="M69" i="1"/>
  <c r="N69" i="1"/>
  <c r="O69" i="1"/>
  <c r="P69" i="1"/>
  <c r="Q69" i="1"/>
  <c r="R69" i="1"/>
  <c r="S69" i="1"/>
  <c r="T69" i="1"/>
  <c r="U69" i="1"/>
  <c r="V69" i="1"/>
  <c r="X69" i="1"/>
  <c r="Y69" i="1"/>
  <c r="Z69" i="1"/>
  <c r="AA69" i="1"/>
  <c r="AB69" i="1"/>
  <c r="AC69" i="1"/>
  <c r="AD69" i="1"/>
  <c r="AE69" i="1"/>
  <c r="AF69" i="1"/>
  <c r="AG69" i="1"/>
  <c r="M70" i="1"/>
  <c r="N70" i="1"/>
  <c r="O70" i="1"/>
  <c r="P70" i="1"/>
  <c r="Q70" i="1"/>
  <c r="R70" i="1"/>
  <c r="S70" i="1"/>
  <c r="T70" i="1"/>
  <c r="U70" i="1"/>
  <c r="V70" i="1"/>
  <c r="X70" i="1"/>
  <c r="Y70" i="1"/>
  <c r="Z70" i="1"/>
  <c r="AA70" i="1"/>
  <c r="AB70" i="1"/>
  <c r="AC70" i="1"/>
  <c r="AD70" i="1"/>
  <c r="AE70" i="1"/>
  <c r="AF70" i="1"/>
  <c r="AG70" i="1"/>
  <c r="M71" i="1"/>
  <c r="N71" i="1"/>
  <c r="O71" i="1"/>
  <c r="P71" i="1"/>
  <c r="Q71" i="1"/>
  <c r="R71" i="1"/>
  <c r="S71" i="1"/>
  <c r="T71" i="1"/>
  <c r="U71" i="1"/>
  <c r="V71" i="1"/>
  <c r="X71" i="1"/>
  <c r="Y71" i="1"/>
  <c r="Z71" i="1"/>
  <c r="AA71" i="1"/>
  <c r="AB71" i="1"/>
  <c r="AC71" i="1"/>
  <c r="AD71" i="1"/>
  <c r="AE71" i="1"/>
  <c r="AF71" i="1"/>
  <c r="AG71" i="1"/>
  <c r="M72" i="1"/>
  <c r="N72" i="1"/>
  <c r="O72" i="1"/>
  <c r="P72" i="1"/>
  <c r="Q72" i="1"/>
  <c r="R72" i="1"/>
  <c r="S72" i="1"/>
  <c r="T72" i="1"/>
  <c r="U72" i="1"/>
  <c r="V72" i="1"/>
  <c r="X72" i="1"/>
  <c r="Y72" i="1"/>
  <c r="Z72" i="1"/>
  <c r="AA72" i="1"/>
  <c r="AB72" i="1"/>
  <c r="AC72" i="1"/>
  <c r="AD72" i="1"/>
  <c r="AE72" i="1"/>
  <c r="AF72" i="1"/>
  <c r="AG72" i="1"/>
  <c r="M74" i="1"/>
  <c r="N74" i="1"/>
  <c r="O74" i="1"/>
  <c r="P74" i="1"/>
  <c r="Q74" i="1"/>
  <c r="R74" i="1"/>
  <c r="S74" i="1"/>
  <c r="T74" i="1"/>
  <c r="U74" i="1"/>
  <c r="V74" i="1"/>
  <c r="X74" i="1"/>
  <c r="Y74" i="1"/>
  <c r="Z74" i="1"/>
  <c r="AA74" i="1"/>
  <c r="AB74" i="1"/>
  <c r="AC74" i="1"/>
  <c r="AD74" i="1"/>
  <c r="AE74" i="1"/>
  <c r="AF74" i="1"/>
  <c r="AG74" i="1"/>
  <c r="M75" i="1"/>
  <c r="N75" i="1"/>
  <c r="O75" i="1"/>
  <c r="P75" i="1"/>
  <c r="Q75" i="1"/>
  <c r="R75" i="1"/>
  <c r="S75" i="1"/>
  <c r="T75" i="1"/>
  <c r="U75" i="1"/>
  <c r="U9" i="1"/>
  <c r="V75" i="1"/>
  <c r="V9" i="1"/>
  <c r="X75" i="1"/>
  <c r="Y75" i="1"/>
  <c r="Z75" i="1"/>
  <c r="AA75" i="1"/>
  <c r="AB75" i="1"/>
  <c r="AC75" i="1"/>
  <c r="AD75" i="1"/>
  <c r="AE75" i="1"/>
  <c r="AF75" i="1"/>
  <c r="AF9" i="1"/>
  <c r="AG75" i="1"/>
  <c r="AG9" i="1"/>
  <c r="M76" i="1"/>
  <c r="N76" i="1"/>
  <c r="O76" i="1"/>
  <c r="P76" i="1"/>
  <c r="Q76" i="1"/>
  <c r="R76" i="1"/>
  <c r="S76" i="1"/>
  <c r="T76" i="1"/>
  <c r="U76" i="1"/>
  <c r="V76" i="1"/>
  <c r="X76" i="1"/>
  <c r="Y76" i="1"/>
  <c r="Z76" i="1"/>
  <c r="AA76" i="1"/>
  <c r="AB76" i="1"/>
  <c r="AC76" i="1"/>
  <c r="AD76" i="1"/>
  <c r="AE76" i="1"/>
  <c r="AF76" i="1"/>
  <c r="AG76" i="1"/>
  <c r="M77" i="1"/>
  <c r="N77" i="1"/>
  <c r="O77" i="1"/>
  <c r="P77" i="1"/>
  <c r="Q77" i="1"/>
  <c r="R77" i="1"/>
  <c r="S77" i="1"/>
  <c r="T77" i="1"/>
  <c r="U77" i="1"/>
  <c r="V77" i="1"/>
  <c r="X77" i="1"/>
  <c r="Y77" i="1"/>
  <c r="Z77" i="1"/>
  <c r="AA77" i="1"/>
  <c r="AB77" i="1"/>
  <c r="AC77" i="1"/>
  <c r="AD77" i="1"/>
  <c r="AE77" i="1"/>
  <c r="AF77" i="1"/>
  <c r="AG77" i="1"/>
  <c r="M78" i="1"/>
  <c r="N78" i="1"/>
  <c r="N16" i="1"/>
  <c r="O78" i="1"/>
  <c r="O16" i="1"/>
  <c r="P78" i="1"/>
  <c r="P16" i="1"/>
  <c r="Q78" i="1"/>
  <c r="Q16" i="1"/>
  <c r="R78" i="1"/>
  <c r="R16" i="1"/>
  <c r="S78" i="1"/>
  <c r="S16" i="1"/>
  <c r="T78" i="1"/>
  <c r="T16" i="1"/>
  <c r="U78" i="1"/>
  <c r="U16" i="1"/>
  <c r="V78" i="1"/>
  <c r="V16" i="1"/>
  <c r="X78" i="1"/>
  <c r="X16" i="1"/>
  <c r="Y78" i="1"/>
  <c r="Y16" i="1"/>
  <c r="Z78" i="1"/>
  <c r="Z16" i="1"/>
  <c r="AA78" i="1"/>
  <c r="AA16" i="1"/>
  <c r="AB78" i="1"/>
  <c r="AB16" i="1"/>
  <c r="AC78" i="1"/>
  <c r="AC16" i="1"/>
  <c r="AD78" i="1"/>
  <c r="AD16" i="1"/>
  <c r="AE78" i="1"/>
  <c r="AE16" i="1"/>
  <c r="AF78" i="1"/>
  <c r="AF16" i="1"/>
  <c r="AG78" i="1"/>
  <c r="AG16" i="1"/>
  <c r="K78" i="9"/>
  <c r="K16" i="9"/>
  <c r="J78" i="9"/>
  <c r="J16" i="9"/>
  <c r="G78" i="9"/>
  <c r="F78" i="9"/>
  <c r="E78" i="9"/>
  <c r="H78" i="9"/>
  <c r="D78" i="9"/>
  <c r="C78" i="9"/>
  <c r="I78" i="9"/>
  <c r="B78" i="9"/>
  <c r="K77" i="9"/>
  <c r="J77" i="9"/>
  <c r="G77" i="9"/>
  <c r="F77" i="9"/>
  <c r="E77" i="9"/>
  <c r="H77" i="9"/>
  <c r="D77" i="9"/>
  <c r="C77" i="9"/>
  <c r="I77" i="9"/>
  <c r="B77" i="9"/>
  <c r="K76" i="9"/>
  <c r="J76" i="9"/>
  <c r="G76" i="9"/>
  <c r="G10" i="9"/>
  <c r="F76" i="9"/>
  <c r="F10" i="9"/>
  <c r="E76" i="9"/>
  <c r="E10" i="9"/>
  <c r="H76" i="9"/>
  <c r="H10" i="9"/>
  <c r="D76" i="9"/>
  <c r="D10" i="9"/>
  <c r="C76" i="9"/>
  <c r="C10" i="9"/>
  <c r="I76" i="9"/>
  <c r="I10" i="9"/>
  <c r="B76" i="9"/>
  <c r="B10" i="9"/>
  <c r="K75" i="9"/>
  <c r="K9" i="9"/>
  <c r="J75" i="9"/>
  <c r="J9" i="9"/>
  <c r="G75" i="9"/>
  <c r="F75" i="9"/>
  <c r="E75" i="9"/>
  <c r="H75" i="9"/>
  <c r="D75" i="9"/>
  <c r="C75" i="9"/>
  <c r="I75" i="9"/>
  <c r="B75" i="9"/>
  <c r="K74" i="9"/>
  <c r="J74" i="9"/>
  <c r="G74" i="9"/>
  <c r="F74" i="9"/>
  <c r="E74" i="9"/>
  <c r="H74" i="9"/>
  <c r="D74" i="9"/>
  <c r="C74" i="9"/>
  <c r="I74" i="9"/>
  <c r="B74" i="9"/>
  <c r="K73" i="9"/>
  <c r="J73" i="9"/>
  <c r="G73" i="9"/>
  <c r="F73" i="9"/>
  <c r="E73" i="9"/>
  <c r="H73" i="9"/>
  <c r="D73" i="9"/>
  <c r="C73" i="9"/>
  <c r="I73" i="9"/>
  <c r="B73" i="9"/>
  <c r="K72" i="9"/>
  <c r="J72" i="9"/>
  <c r="G72" i="9"/>
  <c r="F72" i="9"/>
  <c r="E72" i="9"/>
  <c r="H72" i="9"/>
  <c r="D72" i="9"/>
  <c r="C72" i="9"/>
  <c r="I72" i="9"/>
  <c r="B72" i="9"/>
  <c r="K71" i="9"/>
  <c r="J71" i="9"/>
  <c r="G71" i="9"/>
  <c r="F71" i="9"/>
  <c r="E71" i="9"/>
  <c r="H71" i="9"/>
  <c r="D71" i="9"/>
  <c r="C71" i="9"/>
  <c r="I71" i="9"/>
  <c r="B71" i="9"/>
  <c r="K70" i="9"/>
  <c r="J70" i="9"/>
  <c r="G70" i="9"/>
  <c r="F70" i="9"/>
  <c r="E70" i="9"/>
  <c r="H70" i="9"/>
  <c r="D70" i="9"/>
  <c r="C70" i="9"/>
  <c r="I70" i="9"/>
  <c r="B70" i="9"/>
  <c r="K69" i="9"/>
  <c r="J69" i="9"/>
  <c r="G69" i="9"/>
  <c r="F69" i="9"/>
  <c r="E69" i="9"/>
  <c r="H69" i="9"/>
  <c r="D69" i="9"/>
  <c r="C69" i="9"/>
  <c r="I69" i="9"/>
  <c r="B69" i="9"/>
  <c r="K68" i="9"/>
  <c r="J68" i="9"/>
  <c r="G68" i="9"/>
  <c r="F68" i="9"/>
  <c r="E68" i="9"/>
  <c r="H68" i="9"/>
  <c r="D68" i="9"/>
  <c r="C68" i="9"/>
  <c r="I68" i="9"/>
  <c r="B68" i="9"/>
  <c r="K67" i="9"/>
  <c r="J67" i="9"/>
  <c r="G67" i="9"/>
  <c r="G16" i="9"/>
  <c r="F67" i="9"/>
  <c r="F16" i="9"/>
  <c r="E67" i="9"/>
  <c r="E16" i="9"/>
  <c r="H67" i="9"/>
  <c r="H16" i="9"/>
  <c r="D67" i="9"/>
  <c r="D16" i="9"/>
  <c r="C67" i="9"/>
  <c r="C16" i="9"/>
  <c r="I67" i="9"/>
  <c r="I16" i="9"/>
  <c r="B67" i="9"/>
  <c r="B16" i="9"/>
  <c r="L78" i="10"/>
  <c r="L16" i="10"/>
  <c r="K78" i="10"/>
  <c r="K16" i="10"/>
  <c r="I78" i="10"/>
  <c r="H78" i="10"/>
  <c r="G78" i="10"/>
  <c r="F78" i="10"/>
  <c r="E78" i="10"/>
  <c r="D78" i="10"/>
  <c r="C78" i="10"/>
  <c r="J78" i="10"/>
  <c r="B78" i="10"/>
  <c r="L77" i="10"/>
  <c r="K77" i="10"/>
  <c r="I77" i="10"/>
  <c r="H77" i="10"/>
  <c r="G77" i="10"/>
  <c r="F77" i="10"/>
  <c r="E77" i="10"/>
  <c r="D77" i="10"/>
  <c r="C77" i="10"/>
  <c r="J77" i="10"/>
  <c r="B77" i="10"/>
  <c r="L76" i="10"/>
  <c r="K76" i="10"/>
  <c r="I76" i="10"/>
  <c r="I10" i="10"/>
  <c r="H76" i="10"/>
  <c r="H10" i="10"/>
  <c r="G76" i="10"/>
  <c r="G10" i="10"/>
  <c r="F76" i="10"/>
  <c r="F10" i="10"/>
  <c r="E76" i="10"/>
  <c r="E10" i="10"/>
  <c r="D76" i="10"/>
  <c r="D10" i="10"/>
  <c r="C76" i="10"/>
  <c r="C10" i="10"/>
  <c r="J76" i="10"/>
  <c r="J10" i="10"/>
  <c r="B76" i="10"/>
  <c r="B10" i="10"/>
  <c r="L75" i="10"/>
  <c r="L9" i="10"/>
  <c r="K75" i="10"/>
  <c r="K9" i="10"/>
  <c r="I75" i="10"/>
  <c r="H75" i="10"/>
  <c r="G75" i="10"/>
  <c r="F75" i="10"/>
  <c r="E75" i="10"/>
  <c r="D75" i="10"/>
  <c r="C75" i="10"/>
  <c r="J75" i="10"/>
  <c r="B75" i="10"/>
  <c r="L74" i="10"/>
  <c r="K74" i="10"/>
  <c r="I74" i="10"/>
  <c r="H74" i="10"/>
  <c r="G74" i="10"/>
  <c r="F74" i="10"/>
  <c r="E74" i="10"/>
  <c r="D74" i="10"/>
  <c r="C74" i="10"/>
  <c r="J74" i="10"/>
  <c r="B74" i="10"/>
  <c r="L73" i="10"/>
  <c r="K73" i="10"/>
  <c r="I73" i="10"/>
  <c r="H73" i="10"/>
  <c r="G73" i="10"/>
  <c r="F73" i="10"/>
  <c r="E73" i="10"/>
  <c r="D73" i="10"/>
  <c r="C73" i="10"/>
  <c r="J73" i="10"/>
  <c r="B73" i="10"/>
  <c r="L72" i="10"/>
  <c r="K72" i="10"/>
  <c r="I72" i="10"/>
  <c r="H72" i="10"/>
  <c r="G72" i="10"/>
  <c r="F72" i="10"/>
  <c r="E72" i="10"/>
  <c r="D72" i="10"/>
  <c r="C72" i="10"/>
  <c r="J72" i="10"/>
  <c r="B72" i="10"/>
  <c r="L71" i="10"/>
  <c r="K71" i="10"/>
  <c r="I71" i="10"/>
  <c r="H71" i="10"/>
  <c r="G71" i="10"/>
  <c r="F71" i="10"/>
  <c r="E71" i="10"/>
  <c r="D71" i="10"/>
  <c r="C71" i="10"/>
  <c r="J71" i="10"/>
  <c r="B71" i="10"/>
  <c r="L70" i="10"/>
  <c r="K70" i="10"/>
  <c r="I70" i="10"/>
  <c r="H70" i="10"/>
  <c r="G70" i="10"/>
  <c r="F70" i="10"/>
  <c r="E70" i="10"/>
  <c r="D70" i="10"/>
  <c r="C70" i="10"/>
  <c r="J70" i="10"/>
  <c r="B70" i="10"/>
  <c r="L69" i="10"/>
  <c r="K69" i="10"/>
  <c r="I69" i="10"/>
  <c r="H69" i="10"/>
  <c r="G69" i="10"/>
  <c r="F69" i="10"/>
  <c r="E69" i="10"/>
  <c r="D69" i="10"/>
  <c r="C69" i="10"/>
  <c r="J69" i="10"/>
  <c r="B69" i="10"/>
  <c r="L68" i="10"/>
  <c r="K68" i="10"/>
  <c r="I68" i="10"/>
  <c r="H68" i="10"/>
  <c r="G68" i="10"/>
  <c r="F68" i="10"/>
  <c r="E68" i="10"/>
  <c r="D68" i="10"/>
  <c r="C68" i="10"/>
  <c r="J68" i="10"/>
  <c r="B68" i="10"/>
  <c r="L67" i="10"/>
  <c r="K67" i="10"/>
  <c r="I67" i="10"/>
  <c r="I16" i="10"/>
  <c r="H67" i="10"/>
  <c r="H16" i="10"/>
  <c r="G67" i="10"/>
  <c r="G16" i="10"/>
  <c r="F67" i="10"/>
  <c r="F16" i="10"/>
  <c r="E67" i="10"/>
  <c r="E16" i="10"/>
  <c r="D67" i="10"/>
  <c r="D16" i="10"/>
  <c r="C67" i="10"/>
  <c r="C16" i="10"/>
  <c r="J67" i="10"/>
  <c r="J16" i="10"/>
  <c r="B67" i="10"/>
  <c r="B16" i="10"/>
  <c r="AJ8" i="10"/>
  <c r="AI8" i="10"/>
  <c r="AH8" i="10"/>
  <c r="AG8" i="10"/>
  <c r="AF8" i="10"/>
  <c r="AE8" i="10"/>
  <c r="AD8" i="10"/>
  <c r="AC8" i="10"/>
  <c r="AB8" i="10"/>
  <c r="AA8" i="10"/>
  <c r="Z8" i="10"/>
  <c r="X8" i="10"/>
  <c r="W8" i="10"/>
  <c r="V8" i="10"/>
  <c r="U8" i="10"/>
  <c r="T8" i="10"/>
  <c r="S8" i="10"/>
  <c r="R8" i="10"/>
  <c r="Q8" i="10"/>
  <c r="P8" i="10"/>
  <c r="O8" i="10"/>
  <c r="N8" i="10"/>
  <c r="L8" i="8"/>
  <c r="J8" i="8"/>
  <c r="AG8" i="9"/>
  <c r="AF8" i="9"/>
  <c r="AE8" i="9"/>
  <c r="AD8" i="9"/>
  <c r="AC8" i="9"/>
  <c r="AB8" i="9"/>
  <c r="AA8" i="9"/>
  <c r="Z8" i="9"/>
  <c r="Y8" i="9"/>
  <c r="X8" i="9"/>
  <c r="V8" i="9"/>
  <c r="U8" i="9"/>
  <c r="T8" i="9"/>
  <c r="S8" i="9"/>
  <c r="R8" i="9"/>
  <c r="Q8" i="9"/>
  <c r="P8" i="9"/>
  <c r="O8" i="9"/>
  <c r="N8" i="9"/>
  <c r="M8" i="9"/>
  <c r="EM8" i="2"/>
  <c r="EK8" i="2"/>
  <c r="EJ8" i="2"/>
  <c r="EI8" i="2"/>
  <c r="EH8" i="2"/>
  <c r="EG8" i="2"/>
  <c r="EE8" i="2"/>
  <c r="EB8" i="2"/>
  <c r="EA8" i="2"/>
  <c r="DZ8" i="2"/>
  <c r="DY8" i="2"/>
  <c r="DX8" i="2"/>
  <c r="DW8" i="2"/>
  <c r="DV8" i="2"/>
  <c r="DU8" i="2"/>
  <c r="DT8" i="2"/>
  <c r="DS8" i="2"/>
  <c r="DP8" i="2"/>
  <c r="DO8" i="2"/>
  <c r="DN8" i="2"/>
  <c r="DM8" i="2"/>
  <c r="DL8" i="2"/>
  <c r="DK8" i="2"/>
  <c r="DJ8" i="2"/>
  <c r="DI8" i="2"/>
  <c r="DH8" i="2"/>
  <c r="DG8" i="2"/>
  <c r="DF8" i="2"/>
  <c r="DE8" i="2"/>
  <c r="DD8" i="2"/>
  <c r="DC8" i="2"/>
  <c r="DB8" i="2"/>
  <c r="DA8" i="2"/>
  <c r="CZ8" i="2"/>
  <c r="CY8" i="2"/>
  <c r="CX8" i="2"/>
  <c r="CW8" i="2"/>
  <c r="CU8" i="2"/>
  <c r="CT8" i="2"/>
  <c r="CS8" i="2"/>
  <c r="CR8" i="2"/>
  <c r="CQ8" i="2"/>
  <c r="CP8" i="2"/>
  <c r="CO8" i="2"/>
  <c r="CN8" i="2"/>
  <c r="CM8" i="2"/>
  <c r="CL8" i="2"/>
  <c r="CJ8" i="2"/>
  <c r="CI8" i="2"/>
  <c r="CH8" i="2"/>
  <c r="CG8" i="2"/>
  <c r="CF8" i="2"/>
  <c r="CE8" i="2"/>
  <c r="CD8" i="2"/>
  <c r="CC8" i="2"/>
  <c r="CB8" i="2"/>
  <c r="CA8" i="2"/>
  <c r="BY8" i="2"/>
  <c r="BX8" i="2"/>
  <c r="BW8" i="2"/>
  <c r="BV8" i="2"/>
  <c r="BU8" i="2"/>
  <c r="BT8" i="2"/>
  <c r="BS8" i="2"/>
  <c r="BR8" i="2"/>
  <c r="BQ8" i="2"/>
  <c r="BP8" i="2"/>
  <c r="BN8" i="2"/>
  <c r="BM8" i="2"/>
  <c r="BL8" i="2"/>
  <c r="BK8" i="2"/>
  <c r="BJ8" i="2"/>
  <c r="BI8" i="2"/>
  <c r="BH8" i="2"/>
  <c r="BG8" i="2"/>
  <c r="BF8" i="2"/>
  <c r="BE8" i="2"/>
  <c r="BC8" i="2"/>
  <c r="BB8" i="2"/>
  <c r="BA8" i="2"/>
  <c r="AZ8" i="2"/>
  <c r="AY8" i="2"/>
  <c r="AX8" i="2"/>
  <c r="AW8" i="2"/>
  <c r="AV8" i="2"/>
  <c r="AU8" i="2"/>
  <c r="AT8" i="2"/>
  <c r="AR8" i="2"/>
  <c r="AQ8" i="2"/>
  <c r="AP8" i="2"/>
  <c r="AO8" i="2"/>
  <c r="AN8" i="2"/>
  <c r="AM8" i="2"/>
  <c r="AL8" i="2"/>
  <c r="AK8" i="2"/>
  <c r="AJ8" i="2"/>
  <c r="AI8" i="2"/>
  <c r="AG8" i="2"/>
  <c r="AF8" i="2"/>
  <c r="AE8" i="2"/>
  <c r="AD8" i="2"/>
  <c r="AC8" i="2"/>
  <c r="AB8" i="2"/>
  <c r="AA8" i="2"/>
  <c r="Z8" i="2"/>
  <c r="Y8" i="2"/>
  <c r="X8" i="2"/>
  <c r="V8" i="2"/>
  <c r="U8" i="2"/>
  <c r="T8" i="2"/>
  <c r="S8" i="2"/>
  <c r="R8" i="2"/>
  <c r="Q8" i="2"/>
  <c r="P8" i="2"/>
  <c r="O8" i="2"/>
  <c r="N8" i="2"/>
  <c r="M8" i="2"/>
  <c r="K8" i="2"/>
  <c r="K8" i="3"/>
  <c r="K8" i="4"/>
  <c r="K8" i="6"/>
  <c r="K8" i="7"/>
  <c r="K8" i="8"/>
  <c r="J8" i="2"/>
  <c r="J8" i="3"/>
  <c r="J8" i="4"/>
  <c r="J8" i="6"/>
  <c r="J8" i="7"/>
  <c r="C8" i="2"/>
  <c r="D8" i="2"/>
  <c r="E8" i="2"/>
  <c r="F8" i="2"/>
  <c r="G8" i="2"/>
  <c r="H8" i="2"/>
  <c r="I8" i="2"/>
  <c r="C8" i="3"/>
  <c r="D8" i="3"/>
  <c r="E8" i="3"/>
  <c r="F8" i="3"/>
  <c r="G8" i="3"/>
  <c r="H8" i="3"/>
  <c r="I8" i="3"/>
  <c r="C8" i="4"/>
  <c r="D8" i="4"/>
  <c r="E8" i="4"/>
  <c r="F8" i="4"/>
  <c r="G8" i="4"/>
  <c r="H8" i="4"/>
  <c r="I8" i="4"/>
  <c r="C8" i="6"/>
  <c r="D8" i="6"/>
  <c r="E8" i="6"/>
  <c r="F8" i="6"/>
  <c r="G8" i="6"/>
  <c r="H8" i="6"/>
  <c r="I8" i="6"/>
  <c r="C8" i="7"/>
  <c r="D8" i="7"/>
  <c r="E8" i="7"/>
  <c r="F8" i="7"/>
  <c r="G8" i="7"/>
  <c r="H8" i="7"/>
  <c r="I8" i="7"/>
  <c r="C8" i="8"/>
  <c r="D8" i="8"/>
  <c r="E8" i="8"/>
  <c r="F8" i="8"/>
  <c r="G8" i="8"/>
  <c r="H8" i="8"/>
  <c r="I8" i="8"/>
  <c r="B8" i="2"/>
  <c r="B8" i="3"/>
  <c r="B8" i="4"/>
  <c r="B8" i="6"/>
  <c r="B8" i="7"/>
  <c r="B8" i="8"/>
  <c r="DQ8" i="2"/>
  <c r="AH8" i="2"/>
  <c r="B7" i="8"/>
  <c r="B7" i="7"/>
  <c r="B7" i="6"/>
  <c r="B7" i="4"/>
  <c r="B7" i="3"/>
  <c r="B7" i="2"/>
  <c r="M55" i="1"/>
  <c r="N55" i="1"/>
  <c r="O55" i="1"/>
  <c r="P55" i="1"/>
  <c r="Q55" i="1"/>
  <c r="R55" i="1"/>
  <c r="S55" i="1"/>
  <c r="T55" i="1"/>
  <c r="U55" i="1"/>
  <c r="V55" i="1"/>
  <c r="M56" i="1"/>
  <c r="N56" i="1"/>
  <c r="O56" i="1"/>
  <c r="P56" i="1"/>
  <c r="Q56" i="1"/>
  <c r="R56" i="1"/>
  <c r="S56" i="1"/>
  <c r="T56" i="1"/>
  <c r="U56" i="1"/>
  <c r="V56" i="1"/>
  <c r="M57" i="1"/>
  <c r="N57" i="1"/>
  <c r="O57" i="1"/>
  <c r="P57" i="1"/>
  <c r="Q57" i="1"/>
  <c r="R57" i="1"/>
  <c r="S57" i="1"/>
  <c r="T57" i="1"/>
  <c r="U57" i="1"/>
  <c r="V57" i="1"/>
  <c r="M58" i="1"/>
  <c r="N58" i="1"/>
  <c r="O58" i="1"/>
  <c r="P58" i="1"/>
  <c r="Q58" i="1"/>
  <c r="R58" i="1"/>
  <c r="S58" i="1"/>
  <c r="T58" i="1"/>
  <c r="U58" i="1"/>
  <c r="V58" i="1"/>
  <c r="M59" i="1"/>
  <c r="N59" i="1"/>
  <c r="O59" i="1"/>
  <c r="P59" i="1"/>
  <c r="Q59" i="1"/>
  <c r="R59" i="1"/>
  <c r="S59" i="1"/>
  <c r="T59" i="1"/>
  <c r="U59" i="1"/>
  <c r="V59" i="1"/>
  <c r="M60" i="1"/>
  <c r="N60" i="1"/>
  <c r="O60" i="1"/>
  <c r="P60" i="1"/>
  <c r="Q60" i="1"/>
  <c r="R60" i="1"/>
  <c r="S60" i="1"/>
  <c r="T60" i="1"/>
  <c r="U60" i="1"/>
  <c r="V60" i="1"/>
  <c r="M61" i="1"/>
  <c r="N61" i="1"/>
  <c r="O61" i="1"/>
  <c r="P61" i="1"/>
  <c r="Q61" i="1"/>
  <c r="R61" i="1"/>
  <c r="S61" i="1"/>
  <c r="T61" i="1"/>
  <c r="U61" i="1"/>
  <c r="V61" i="1"/>
  <c r="M62" i="1"/>
  <c r="N62" i="1"/>
  <c r="O62" i="1"/>
  <c r="P62" i="1"/>
  <c r="Q62" i="1"/>
  <c r="R62" i="1"/>
  <c r="S62" i="1"/>
  <c r="T62" i="1"/>
  <c r="U62" i="1"/>
  <c r="V62" i="1"/>
  <c r="M63" i="1"/>
  <c r="N63" i="1"/>
  <c r="O63" i="1"/>
  <c r="P63" i="1"/>
  <c r="Q63" i="1"/>
  <c r="R63" i="1"/>
  <c r="S63" i="1"/>
  <c r="T63" i="1"/>
  <c r="U63" i="1"/>
  <c r="U8" i="1"/>
  <c r="V63" i="1"/>
  <c r="V8" i="1"/>
  <c r="M64" i="1"/>
  <c r="N64" i="1"/>
  <c r="O64" i="1"/>
  <c r="P64" i="1"/>
  <c r="Q64" i="1"/>
  <c r="R64" i="1"/>
  <c r="S64" i="1"/>
  <c r="T64" i="1"/>
  <c r="U64" i="1"/>
  <c r="V64" i="1"/>
  <c r="M65" i="1"/>
  <c r="N65" i="1"/>
  <c r="O65" i="1"/>
  <c r="P65" i="1"/>
  <c r="Q65" i="1"/>
  <c r="R65" i="1"/>
  <c r="S65" i="1"/>
  <c r="T65" i="1"/>
  <c r="U65" i="1"/>
  <c r="V65" i="1"/>
  <c r="M66" i="1"/>
  <c r="N66" i="1"/>
  <c r="O66" i="1"/>
  <c r="P66" i="1"/>
  <c r="Q66" i="1"/>
  <c r="R66" i="1"/>
  <c r="S66" i="1"/>
  <c r="T66" i="1"/>
  <c r="U66" i="1"/>
  <c r="U15" i="1"/>
  <c r="V66" i="1"/>
  <c r="V15" i="1"/>
  <c r="X55" i="1"/>
  <c r="Y55" i="1"/>
  <c r="Z55" i="1"/>
  <c r="AA55" i="1"/>
  <c r="AB55" i="1"/>
  <c r="AC55" i="1"/>
  <c r="AD55" i="1"/>
  <c r="AE55" i="1"/>
  <c r="AF55" i="1"/>
  <c r="AG55" i="1"/>
  <c r="X56" i="1"/>
  <c r="Y56" i="1"/>
  <c r="Z56" i="1"/>
  <c r="AA56" i="1"/>
  <c r="AB56" i="1"/>
  <c r="AC56" i="1"/>
  <c r="AD56" i="1"/>
  <c r="AE56" i="1"/>
  <c r="AF56" i="1"/>
  <c r="AG56" i="1"/>
  <c r="X57" i="1"/>
  <c r="Y57" i="1"/>
  <c r="Z57" i="1"/>
  <c r="AA57" i="1"/>
  <c r="AB57" i="1"/>
  <c r="AC57" i="1"/>
  <c r="AD57" i="1"/>
  <c r="AE57" i="1"/>
  <c r="AF57" i="1"/>
  <c r="AG57" i="1"/>
  <c r="X58" i="1"/>
  <c r="Y58" i="1"/>
  <c r="Z58" i="1"/>
  <c r="AA58" i="1"/>
  <c r="AB58" i="1"/>
  <c r="AC58" i="1"/>
  <c r="AD58" i="1"/>
  <c r="AE58" i="1"/>
  <c r="AF58" i="1"/>
  <c r="AG58" i="1"/>
  <c r="X59" i="1"/>
  <c r="Y59" i="1"/>
  <c r="Z59" i="1"/>
  <c r="AA59" i="1"/>
  <c r="AB59" i="1"/>
  <c r="AC59" i="1"/>
  <c r="AD59" i="1"/>
  <c r="AE59" i="1"/>
  <c r="AF59" i="1"/>
  <c r="AG59" i="1"/>
  <c r="X60" i="1"/>
  <c r="Y60" i="1"/>
  <c r="Z60" i="1"/>
  <c r="AA60" i="1"/>
  <c r="AB60" i="1"/>
  <c r="AC60" i="1"/>
  <c r="AD60" i="1"/>
  <c r="AE60" i="1"/>
  <c r="AF60" i="1"/>
  <c r="AG60" i="1"/>
  <c r="X61" i="1"/>
  <c r="Y61" i="1"/>
  <c r="Z61" i="1"/>
  <c r="AA61" i="1"/>
  <c r="AB61" i="1"/>
  <c r="AC61" i="1"/>
  <c r="AD61" i="1"/>
  <c r="AE61" i="1"/>
  <c r="AF61" i="1"/>
  <c r="AG61" i="1"/>
  <c r="X62" i="1"/>
  <c r="Y62" i="1"/>
  <c r="Z62" i="1"/>
  <c r="AA62" i="1"/>
  <c r="AB62" i="1"/>
  <c r="AC62" i="1"/>
  <c r="AD62" i="1"/>
  <c r="AE62" i="1"/>
  <c r="AF62" i="1"/>
  <c r="AG62" i="1"/>
  <c r="X63" i="1"/>
  <c r="Y63" i="1"/>
  <c r="Z63" i="1"/>
  <c r="AA63" i="1"/>
  <c r="AB63" i="1"/>
  <c r="AC63" i="1"/>
  <c r="AD63" i="1"/>
  <c r="AE63" i="1"/>
  <c r="AF63" i="1"/>
  <c r="AF8" i="1"/>
  <c r="AG63" i="1"/>
  <c r="AG8" i="1"/>
  <c r="X64" i="1"/>
  <c r="Y64" i="1"/>
  <c r="Z64" i="1"/>
  <c r="AA64" i="1"/>
  <c r="AB64" i="1"/>
  <c r="AC64" i="1"/>
  <c r="AD64" i="1"/>
  <c r="AE64" i="1"/>
  <c r="AF64" i="1"/>
  <c r="AG64" i="1"/>
  <c r="X65" i="1"/>
  <c r="Y65" i="1"/>
  <c r="Z65" i="1"/>
  <c r="AA65" i="1"/>
  <c r="AB65" i="1"/>
  <c r="AC65" i="1"/>
  <c r="AD65" i="1"/>
  <c r="AE65" i="1"/>
  <c r="AF65" i="1"/>
  <c r="AG65" i="1"/>
  <c r="X66" i="1"/>
  <c r="Y66" i="1"/>
  <c r="Z66" i="1"/>
  <c r="AA66" i="1"/>
  <c r="AB66" i="1"/>
  <c r="AC66" i="1"/>
  <c r="AD66" i="1"/>
  <c r="AE66" i="1"/>
  <c r="AF66" i="1"/>
  <c r="AF15" i="1"/>
  <c r="AG66" i="1"/>
  <c r="AG15" i="1"/>
  <c r="K66" i="9"/>
  <c r="K15" i="9"/>
  <c r="J66" i="9"/>
  <c r="J15" i="9"/>
  <c r="G66" i="9"/>
  <c r="F66" i="9"/>
  <c r="E66" i="9"/>
  <c r="D66" i="9"/>
  <c r="C66" i="9"/>
  <c r="B66" i="9"/>
  <c r="K65" i="9"/>
  <c r="J65" i="9"/>
  <c r="G65" i="9"/>
  <c r="F65" i="9"/>
  <c r="E65" i="9"/>
  <c r="D65" i="9"/>
  <c r="C65" i="9"/>
  <c r="B65" i="9"/>
  <c r="K64" i="9"/>
  <c r="J64" i="9"/>
  <c r="G64" i="9"/>
  <c r="G9" i="9"/>
  <c r="F64" i="9"/>
  <c r="F9" i="9"/>
  <c r="E64" i="9"/>
  <c r="E9" i="9"/>
  <c r="D64" i="9"/>
  <c r="D9" i="9"/>
  <c r="C64" i="9"/>
  <c r="C9" i="9"/>
  <c r="B64" i="9"/>
  <c r="B9" i="9"/>
  <c r="K63" i="9"/>
  <c r="K8" i="9"/>
  <c r="J63" i="9"/>
  <c r="J8" i="9"/>
  <c r="G63" i="9"/>
  <c r="F63" i="9"/>
  <c r="E63" i="9"/>
  <c r="D63" i="9"/>
  <c r="C63" i="9"/>
  <c r="B63" i="9"/>
  <c r="K62" i="9"/>
  <c r="J62" i="9"/>
  <c r="G62" i="9"/>
  <c r="F62" i="9"/>
  <c r="E62" i="9"/>
  <c r="D62" i="9"/>
  <c r="C62" i="9"/>
  <c r="B62" i="9"/>
  <c r="K61" i="9"/>
  <c r="J61" i="9"/>
  <c r="G61" i="9"/>
  <c r="F61" i="9"/>
  <c r="E61" i="9"/>
  <c r="D61" i="9"/>
  <c r="C61" i="9"/>
  <c r="B61" i="9"/>
  <c r="K60" i="9"/>
  <c r="J60" i="9"/>
  <c r="G60" i="9"/>
  <c r="F60" i="9"/>
  <c r="E60" i="9"/>
  <c r="D60" i="9"/>
  <c r="C60" i="9"/>
  <c r="B60" i="9"/>
  <c r="K59" i="9"/>
  <c r="J59" i="9"/>
  <c r="G59" i="9"/>
  <c r="F59" i="9"/>
  <c r="E59" i="9"/>
  <c r="H59" i="9"/>
  <c r="D59" i="9"/>
  <c r="C59" i="9"/>
  <c r="B59" i="9"/>
  <c r="K58" i="9"/>
  <c r="J58" i="9"/>
  <c r="G58" i="9"/>
  <c r="F58" i="9"/>
  <c r="E58" i="9"/>
  <c r="H58" i="9"/>
  <c r="D58" i="9"/>
  <c r="C58" i="9"/>
  <c r="I58" i="9"/>
  <c r="B58" i="9"/>
  <c r="K57" i="9"/>
  <c r="J57" i="9"/>
  <c r="G57" i="9"/>
  <c r="F57" i="9"/>
  <c r="E57" i="9"/>
  <c r="D57" i="9"/>
  <c r="C57" i="9"/>
  <c r="B57" i="9"/>
  <c r="K56" i="9"/>
  <c r="J56" i="9"/>
  <c r="G56" i="9"/>
  <c r="F56" i="9"/>
  <c r="E56" i="9"/>
  <c r="H56" i="9"/>
  <c r="D56" i="9"/>
  <c r="C56" i="9"/>
  <c r="B56" i="9"/>
  <c r="K55" i="9"/>
  <c r="J55" i="9"/>
  <c r="G55" i="9"/>
  <c r="G15" i="9"/>
  <c r="F55" i="9"/>
  <c r="F15" i="9"/>
  <c r="E55" i="9"/>
  <c r="E15" i="9"/>
  <c r="H55" i="9"/>
  <c r="D55" i="9"/>
  <c r="D15" i="9"/>
  <c r="C55" i="9"/>
  <c r="C15" i="9"/>
  <c r="B55" i="9"/>
  <c r="B15" i="9"/>
  <c r="L66" i="10"/>
  <c r="L15" i="10"/>
  <c r="K66" i="10"/>
  <c r="K15" i="10"/>
  <c r="I66" i="10"/>
  <c r="H66" i="10"/>
  <c r="G66" i="10"/>
  <c r="F66" i="10"/>
  <c r="E66" i="10"/>
  <c r="D66" i="10"/>
  <c r="C66" i="10"/>
  <c r="J66" i="10"/>
  <c r="B66" i="10"/>
  <c r="L65" i="10"/>
  <c r="K65" i="10"/>
  <c r="I65" i="10"/>
  <c r="H65" i="10"/>
  <c r="G65" i="10"/>
  <c r="F65" i="10"/>
  <c r="E65" i="10"/>
  <c r="D65" i="10"/>
  <c r="C65" i="10"/>
  <c r="J65" i="10"/>
  <c r="B65" i="10"/>
  <c r="B65" i="1"/>
  <c r="L64" i="10"/>
  <c r="K64" i="10"/>
  <c r="I64" i="10"/>
  <c r="I9" i="10"/>
  <c r="H64" i="10"/>
  <c r="H9" i="10"/>
  <c r="G64" i="10"/>
  <c r="G9" i="10"/>
  <c r="F64" i="10"/>
  <c r="F9" i="10"/>
  <c r="E64" i="10"/>
  <c r="E9" i="10"/>
  <c r="D64" i="10"/>
  <c r="D9" i="10"/>
  <c r="C64" i="10"/>
  <c r="C9" i="10"/>
  <c r="J64" i="10"/>
  <c r="J9" i="10"/>
  <c r="B64" i="10"/>
  <c r="B9" i="10"/>
  <c r="L63" i="10"/>
  <c r="L8" i="10"/>
  <c r="K63" i="10"/>
  <c r="K8" i="10"/>
  <c r="I63" i="10"/>
  <c r="H63" i="10"/>
  <c r="G63" i="10"/>
  <c r="F63" i="10"/>
  <c r="E63" i="10"/>
  <c r="D63" i="10"/>
  <c r="D63" i="1"/>
  <c r="C63" i="10"/>
  <c r="J63" i="10"/>
  <c r="B63" i="10"/>
  <c r="L62" i="10"/>
  <c r="K62" i="10"/>
  <c r="I62" i="10"/>
  <c r="H62" i="10"/>
  <c r="G62" i="10"/>
  <c r="F62" i="10"/>
  <c r="E62" i="10"/>
  <c r="D62" i="10"/>
  <c r="D62" i="1"/>
  <c r="C62" i="10"/>
  <c r="J62" i="10"/>
  <c r="B62" i="10"/>
  <c r="L61" i="10"/>
  <c r="K61" i="10"/>
  <c r="I61" i="10"/>
  <c r="H61" i="10"/>
  <c r="G61" i="10"/>
  <c r="F61" i="10"/>
  <c r="E61" i="10"/>
  <c r="D61" i="10"/>
  <c r="C61" i="10"/>
  <c r="J61" i="10"/>
  <c r="B61" i="10"/>
  <c r="L60" i="10"/>
  <c r="K60" i="10"/>
  <c r="J60" i="1"/>
  <c r="I60" i="10"/>
  <c r="H60" i="10"/>
  <c r="G60" i="10"/>
  <c r="F60" i="10"/>
  <c r="E60" i="10"/>
  <c r="D60" i="10"/>
  <c r="C60" i="10"/>
  <c r="J60" i="10"/>
  <c r="B60" i="10"/>
  <c r="L59" i="10"/>
  <c r="K59" i="10"/>
  <c r="I59" i="10"/>
  <c r="H59" i="10"/>
  <c r="G59" i="10"/>
  <c r="F59" i="10"/>
  <c r="E59" i="10"/>
  <c r="D59" i="10"/>
  <c r="C59" i="10"/>
  <c r="J59" i="10"/>
  <c r="B59" i="10"/>
  <c r="L58" i="10"/>
  <c r="K58" i="10"/>
  <c r="I58" i="10"/>
  <c r="H58" i="10"/>
  <c r="G58" i="10"/>
  <c r="G58" i="1"/>
  <c r="F58" i="10"/>
  <c r="E58" i="10"/>
  <c r="D58" i="10"/>
  <c r="C58" i="10"/>
  <c r="J58" i="10"/>
  <c r="B58" i="10"/>
  <c r="B58" i="1"/>
  <c r="L57" i="10"/>
  <c r="K57" i="1"/>
  <c r="K57" i="10"/>
  <c r="I57" i="10"/>
  <c r="H57" i="10"/>
  <c r="G57" i="10"/>
  <c r="G57" i="1"/>
  <c r="F57" i="10"/>
  <c r="E57" i="10"/>
  <c r="D57" i="10"/>
  <c r="C57" i="10"/>
  <c r="J57" i="10"/>
  <c r="B57" i="10"/>
  <c r="L56" i="10"/>
  <c r="K56" i="1"/>
  <c r="K56" i="10"/>
  <c r="J56" i="1"/>
  <c r="I56" i="10"/>
  <c r="H56" i="10"/>
  <c r="G56" i="10"/>
  <c r="F56" i="10"/>
  <c r="E56" i="10"/>
  <c r="D56" i="10"/>
  <c r="C56" i="10"/>
  <c r="J56" i="10"/>
  <c r="B56" i="10"/>
  <c r="L55" i="10"/>
  <c r="K55" i="10"/>
  <c r="J55" i="1"/>
  <c r="I55" i="10"/>
  <c r="I15" i="10"/>
  <c r="H55" i="1"/>
  <c r="H55" i="10"/>
  <c r="H15" i="10"/>
  <c r="G55" i="10"/>
  <c r="G15" i="10"/>
  <c r="F55" i="10"/>
  <c r="F15" i="10"/>
  <c r="F55" i="1"/>
  <c r="E55" i="10"/>
  <c r="E15" i="10"/>
  <c r="D55" i="10"/>
  <c r="D15" i="10"/>
  <c r="D55" i="1"/>
  <c r="C55" i="10"/>
  <c r="C15" i="10"/>
  <c r="J55" i="10"/>
  <c r="J15" i="10"/>
  <c r="B55" i="10"/>
  <c r="B15" i="10"/>
  <c r="EM14" i="2"/>
  <c r="EK14" i="2"/>
  <c r="EJ14" i="2"/>
  <c r="EI14" i="2"/>
  <c r="EH14" i="2"/>
  <c r="EG14" i="2"/>
  <c r="EE14" i="2"/>
  <c r="EB14" i="2"/>
  <c r="EA14" i="2"/>
  <c r="DZ14" i="2"/>
  <c r="DY14" i="2"/>
  <c r="DX14" i="2"/>
  <c r="DW14" i="2"/>
  <c r="DV14" i="2"/>
  <c r="DU14" i="2"/>
  <c r="DT14" i="2"/>
  <c r="DS14" i="2"/>
  <c r="DQ14" i="2"/>
  <c r="DP14" i="2"/>
  <c r="DO14" i="2"/>
  <c r="DN14" i="2"/>
  <c r="DM14" i="2"/>
  <c r="DL14" i="2"/>
  <c r="DK14" i="2"/>
  <c r="DJ14" i="2"/>
  <c r="DI14" i="2"/>
  <c r="DH14" i="2"/>
  <c r="DF14" i="2"/>
  <c r="DE14" i="2"/>
  <c r="DD14" i="2"/>
  <c r="DC14" i="2"/>
  <c r="DB14" i="2"/>
  <c r="DA14" i="2"/>
  <c r="CZ14" i="2"/>
  <c r="CY14" i="2"/>
  <c r="CX14" i="2"/>
  <c r="CW14" i="2"/>
  <c r="CU14" i="2"/>
  <c r="CT14" i="2"/>
  <c r="CS14" i="2"/>
  <c r="CR14" i="2"/>
  <c r="CQ14" i="2"/>
  <c r="CP14" i="2"/>
  <c r="CO14" i="2"/>
  <c r="CN14" i="2"/>
  <c r="CM14" i="2"/>
  <c r="CL14" i="2"/>
  <c r="CJ14" i="2"/>
  <c r="CI14" i="2"/>
  <c r="CH14" i="2"/>
  <c r="CG14" i="2"/>
  <c r="CF14" i="2"/>
  <c r="CE14" i="2"/>
  <c r="CD14" i="2"/>
  <c r="CC14" i="2"/>
  <c r="CB14" i="2"/>
  <c r="CA14" i="2"/>
  <c r="BY14" i="2"/>
  <c r="BX14" i="2"/>
  <c r="BW14" i="2"/>
  <c r="BV14" i="2"/>
  <c r="BU14" i="2"/>
  <c r="BT14" i="2"/>
  <c r="BS14" i="2"/>
  <c r="BR14" i="2"/>
  <c r="BQ14" i="2"/>
  <c r="BP14" i="2"/>
  <c r="BN14" i="2"/>
  <c r="BM14" i="2"/>
  <c r="BL14" i="2"/>
  <c r="BK14" i="2"/>
  <c r="BJ14" i="2"/>
  <c r="BI14" i="2"/>
  <c r="BH14" i="2"/>
  <c r="BG14" i="2"/>
  <c r="BF14" i="2"/>
  <c r="BE14" i="2"/>
  <c r="BC14" i="2"/>
  <c r="BB14" i="2"/>
  <c r="BA14" i="2"/>
  <c r="AZ14" i="2"/>
  <c r="AY14" i="2"/>
  <c r="AX14" i="2"/>
  <c r="AW14" i="2"/>
  <c r="AV14" i="2"/>
  <c r="AU14" i="2"/>
  <c r="AT14" i="2"/>
  <c r="AR14" i="2"/>
  <c r="AQ14" i="2"/>
  <c r="AP14" i="2"/>
  <c r="AO14" i="2"/>
  <c r="AN14" i="2"/>
  <c r="AM14" i="2"/>
  <c r="AL14" i="2"/>
  <c r="AK14" i="2"/>
  <c r="AJ14" i="2"/>
  <c r="AI14" i="2"/>
  <c r="AG14" i="2"/>
  <c r="AF14" i="2"/>
  <c r="AE14" i="2"/>
  <c r="AD14" i="2"/>
  <c r="AC14" i="2"/>
  <c r="AB14" i="2"/>
  <c r="AA14" i="2"/>
  <c r="Z14" i="2"/>
  <c r="Y14" i="2"/>
  <c r="X14" i="2"/>
  <c r="V14" i="2"/>
  <c r="U14" i="2"/>
  <c r="T14" i="2"/>
  <c r="S14" i="2"/>
  <c r="R14" i="2"/>
  <c r="Q14" i="2"/>
  <c r="P14" i="2"/>
  <c r="O14" i="2"/>
  <c r="N14" i="2"/>
  <c r="M14" i="2"/>
  <c r="AG14" i="9"/>
  <c r="AF14" i="9"/>
  <c r="AE14" i="9"/>
  <c r="AD14" i="9"/>
  <c r="AC14" i="9"/>
  <c r="AB14" i="9"/>
  <c r="AA14" i="9"/>
  <c r="Z14" i="9"/>
  <c r="Y14" i="9"/>
  <c r="X14" i="9"/>
  <c r="V14" i="9"/>
  <c r="U14" i="9"/>
  <c r="T14" i="9"/>
  <c r="S14" i="9"/>
  <c r="R14" i="9"/>
  <c r="Q14" i="9"/>
  <c r="P14" i="9"/>
  <c r="O14" i="9"/>
  <c r="N14" i="9"/>
  <c r="M14" i="9"/>
  <c r="AJ14" i="10"/>
  <c r="AI14" i="10"/>
  <c r="AH14" i="10"/>
  <c r="AG14" i="10"/>
  <c r="AF14" i="10"/>
  <c r="AE14" i="10"/>
  <c r="AD14" i="10"/>
  <c r="AC14" i="10"/>
  <c r="AB14" i="10"/>
  <c r="AA14" i="10"/>
  <c r="Z14" i="10"/>
  <c r="X14" i="10"/>
  <c r="W14" i="10"/>
  <c r="V14" i="10"/>
  <c r="U14" i="10"/>
  <c r="T14" i="10"/>
  <c r="S14" i="10"/>
  <c r="R14" i="10"/>
  <c r="Q14" i="10"/>
  <c r="P14" i="10"/>
  <c r="O14" i="10"/>
  <c r="N14" i="10"/>
  <c r="L14" i="8"/>
  <c r="J14" i="8"/>
  <c r="I14" i="8"/>
  <c r="H14" i="8"/>
  <c r="C14" i="8"/>
  <c r="B14" i="8"/>
  <c r="K14" i="2"/>
  <c r="K14" i="3"/>
  <c r="K14" i="4"/>
  <c r="K14" i="6"/>
  <c r="K14" i="7"/>
  <c r="K14" i="8"/>
  <c r="J14" i="2"/>
  <c r="J14" i="3"/>
  <c r="J14" i="4"/>
  <c r="J14" i="6"/>
  <c r="J14" i="7"/>
  <c r="I14" i="2"/>
  <c r="I14" i="3"/>
  <c r="I14" i="4"/>
  <c r="I14" i="6"/>
  <c r="I14" i="7"/>
  <c r="H14" i="2"/>
  <c r="H14" i="3"/>
  <c r="H14" i="4"/>
  <c r="H14" i="6"/>
  <c r="H14" i="7"/>
  <c r="G14" i="2"/>
  <c r="G14" i="3"/>
  <c r="G14" i="4"/>
  <c r="G14" i="6"/>
  <c r="G14" i="7"/>
  <c r="G14" i="8"/>
  <c r="F14" i="2"/>
  <c r="F14" i="3"/>
  <c r="F14" i="4"/>
  <c r="F14" i="6"/>
  <c r="F14" i="7"/>
  <c r="F14" i="8"/>
  <c r="E14" i="2"/>
  <c r="E14" i="3"/>
  <c r="E14" i="4"/>
  <c r="E14" i="6"/>
  <c r="E14" i="7"/>
  <c r="E14" i="8"/>
  <c r="D14" i="2"/>
  <c r="D14" i="3"/>
  <c r="D14" i="4"/>
  <c r="D14" i="6"/>
  <c r="D14" i="7"/>
  <c r="D14" i="8"/>
  <c r="C14" i="2"/>
  <c r="C14" i="3"/>
  <c r="C14" i="4"/>
  <c r="C14" i="6"/>
  <c r="C14" i="7"/>
  <c r="B14" i="3"/>
  <c r="B14" i="4"/>
  <c r="B14" i="6"/>
  <c r="B14" i="7"/>
  <c r="AJ7" i="10"/>
  <c r="AI7" i="10"/>
  <c r="AH7" i="10"/>
  <c r="AG7" i="10"/>
  <c r="AF7" i="10"/>
  <c r="AE7" i="10"/>
  <c r="AD7" i="10"/>
  <c r="AC7" i="10"/>
  <c r="AB7" i="10"/>
  <c r="AA7" i="10"/>
  <c r="Z7" i="10"/>
  <c r="X7" i="10"/>
  <c r="W7" i="10"/>
  <c r="V7" i="10"/>
  <c r="U7" i="10"/>
  <c r="T7" i="10"/>
  <c r="S7" i="10"/>
  <c r="R7" i="10"/>
  <c r="Q7" i="10"/>
  <c r="P7" i="10"/>
  <c r="O7" i="10"/>
  <c r="N7" i="10"/>
  <c r="AG7" i="9"/>
  <c r="AF7" i="9"/>
  <c r="AE7" i="9"/>
  <c r="AD7" i="9"/>
  <c r="AC7" i="9"/>
  <c r="AB7" i="9"/>
  <c r="AA7" i="9"/>
  <c r="Z7" i="9"/>
  <c r="Y7" i="9"/>
  <c r="X7" i="9"/>
  <c r="V7" i="9"/>
  <c r="U7" i="9"/>
  <c r="T7" i="9"/>
  <c r="S7" i="9"/>
  <c r="R7" i="9"/>
  <c r="Q7" i="9"/>
  <c r="P7" i="9"/>
  <c r="O7" i="9"/>
  <c r="N7" i="9"/>
  <c r="M7" i="9"/>
  <c r="L7" i="8"/>
  <c r="J7" i="8"/>
  <c r="EM7" i="2"/>
  <c r="EK7" i="2"/>
  <c r="EJ7" i="2"/>
  <c r="EI7" i="2"/>
  <c r="EH7" i="2"/>
  <c r="EG7" i="2"/>
  <c r="EE7" i="2"/>
  <c r="EB7" i="2"/>
  <c r="EA7" i="2"/>
  <c r="DZ7" i="2"/>
  <c r="DY7" i="2"/>
  <c r="DX7" i="2"/>
  <c r="DW7" i="2"/>
  <c r="DV7" i="2"/>
  <c r="DU7" i="2"/>
  <c r="DT7" i="2"/>
  <c r="DS7" i="2"/>
  <c r="DQ7" i="2"/>
  <c r="DP7" i="2"/>
  <c r="DO7" i="2"/>
  <c r="DN7" i="2"/>
  <c r="DM7" i="2"/>
  <c r="DL7" i="2"/>
  <c r="DK7" i="2"/>
  <c r="DJ7" i="2"/>
  <c r="DI7" i="2"/>
  <c r="DH7" i="2"/>
  <c r="DF7" i="2"/>
  <c r="DE7" i="2"/>
  <c r="DD7" i="2"/>
  <c r="DC7" i="2"/>
  <c r="DB7" i="2"/>
  <c r="DA7" i="2"/>
  <c r="CZ7" i="2"/>
  <c r="CY7" i="2"/>
  <c r="CX7" i="2"/>
  <c r="CW7" i="2"/>
  <c r="CU7" i="2"/>
  <c r="CT7" i="2"/>
  <c r="CS7" i="2"/>
  <c r="CR7" i="2"/>
  <c r="CQ7" i="2"/>
  <c r="CP7" i="2"/>
  <c r="CO7" i="2"/>
  <c r="CN7" i="2"/>
  <c r="CM7" i="2"/>
  <c r="CL7" i="2"/>
  <c r="CJ7" i="2"/>
  <c r="CI7" i="2"/>
  <c r="CH7" i="2"/>
  <c r="CG7" i="2"/>
  <c r="CF7" i="2"/>
  <c r="CE7" i="2"/>
  <c r="CD7" i="2"/>
  <c r="CC7" i="2"/>
  <c r="CB7" i="2"/>
  <c r="CA7" i="2"/>
  <c r="BY7" i="2"/>
  <c r="BX7" i="2"/>
  <c r="BW7" i="2"/>
  <c r="BV7" i="2"/>
  <c r="BU7" i="2"/>
  <c r="BT7" i="2"/>
  <c r="BS7" i="2"/>
  <c r="BR7" i="2"/>
  <c r="BQ7" i="2"/>
  <c r="BP7" i="2"/>
  <c r="BN7" i="2"/>
  <c r="BM7" i="2"/>
  <c r="BL7" i="2"/>
  <c r="BK7" i="2"/>
  <c r="BJ7" i="2"/>
  <c r="BI7" i="2"/>
  <c r="BH7" i="2"/>
  <c r="BG7" i="2"/>
  <c r="BF7" i="2"/>
  <c r="BE7" i="2"/>
  <c r="BC7" i="2"/>
  <c r="BB7" i="2"/>
  <c r="BA7" i="2"/>
  <c r="AZ7" i="2"/>
  <c r="AY7" i="2"/>
  <c r="AX7" i="2"/>
  <c r="AW7" i="2"/>
  <c r="AV7" i="2"/>
  <c r="AU7" i="2"/>
  <c r="AT7" i="2"/>
  <c r="AR7" i="2"/>
  <c r="AQ7" i="2"/>
  <c r="AP7" i="2"/>
  <c r="AO7" i="2"/>
  <c r="AN7" i="2"/>
  <c r="AM7" i="2"/>
  <c r="AL7" i="2"/>
  <c r="AK7" i="2"/>
  <c r="AJ7" i="2"/>
  <c r="AI7" i="2"/>
  <c r="AG7" i="2"/>
  <c r="AF7" i="2"/>
  <c r="AE7" i="2"/>
  <c r="AD7" i="2"/>
  <c r="AC7" i="2"/>
  <c r="AB7" i="2"/>
  <c r="AA7" i="2"/>
  <c r="Z7" i="2"/>
  <c r="Y7" i="2"/>
  <c r="X7" i="2"/>
  <c r="V7" i="2"/>
  <c r="U7" i="2"/>
  <c r="T7" i="2"/>
  <c r="S7" i="2"/>
  <c r="R7" i="2"/>
  <c r="Q7" i="2"/>
  <c r="P7" i="2"/>
  <c r="O7" i="2"/>
  <c r="N7" i="2"/>
  <c r="M7" i="2"/>
  <c r="K7" i="3"/>
  <c r="K7" i="4"/>
  <c r="K7" i="6"/>
  <c r="K7" i="7"/>
  <c r="K7" i="8"/>
  <c r="K7" i="2"/>
  <c r="J7" i="3"/>
  <c r="J7" i="4"/>
  <c r="J7" i="6"/>
  <c r="J7" i="7"/>
  <c r="J7" i="2"/>
  <c r="I7" i="2"/>
  <c r="H7" i="2"/>
  <c r="G7" i="2"/>
  <c r="F7" i="2"/>
  <c r="E7" i="2"/>
  <c r="D7" i="2"/>
  <c r="C7" i="2"/>
  <c r="I7" i="3"/>
  <c r="H7" i="3"/>
  <c r="G7" i="3"/>
  <c r="F7" i="3"/>
  <c r="E7" i="3"/>
  <c r="D7" i="3"/>
  <c r="C7" i="3"/>
  <c r="I7" i="4"/>
  <c r="H7" i="4"/>
  <c r="G7" i="4"/>
  <c r="F7" i="4"/>
  <c r="E7" i="4"/>
  <c r="D7" i="4"/>
  <c r="C7" i="4"/>
  <c r="I7" i="6"/>
  <c r="H7" i="6"/>
  <c r="G7" i="6"/>
  <c r="F7" i="6"/>
  <c r="E7" i="6"/>
  <c r="D7" i="6"/>
  <c r="C7" i="6"/>
  <c r="I7" i="7"/>
  <c r="H7" i="7"/>
  <c r="G7" i="7"/>
  <c r="F7" i="7"/>
  <c r="E7" i="7"/>
  <c r="D7" i="7"/>
  <c r="C7" i="7"/>
  <c r="I7" i="8"/>
  <c r="H7" i="8"/>
  <c r="G7" i="8"/>
  <c r="F7" i="8"/>
  <c r="E7" i="8"/>
  <c r="D7" i="8"/>
  <c r="C7" i="8"/>
  <c r="K13" i="8"/>
  <c r="K13" i="7"/>
  <c r="K13" i="6"/>
  <c r="K13" i="4"/>
  <c r="K13" i="3"/>
  <c r="K13" i="2"/>
  <c r="AH7" i="2"/>
  <c r="M44" i="1"/>
  <c r="N44" i="1"/>
  <c r="O44" i="1"/>
  <c r="P44" i="1"/>
  <c r="Q44" i="1"/>
  <c r="R44" i="1"/>
  <c r="S44" i="1"/>
  <c r="T44" i="1"/>
  <c r="U44" i="1"/>
  <c r="V44" i="1"/>
  <c r="X44" i="1"/>
  <c r="Y44" i="1"/>
  <c r="Z44" i="1"/>
  <c r="AA44" i="1"/>
  <c r="AB44" i="1"/>
  <c r="AC44" i="1"/>
  <c r="AD44" i="1"/>
  <c r="AE44" i="1"/>
  <c r="AF44" i="1"/>
  <c r="AG44" i="1"/>
  <c r="M43" i="1"/>
  <c r="N43" i="1"/>
  <c r="O43" i="1"/>
  <c r="P43" i="1"/>
  <c r="Q43" i="1"/>
  <c r="R43" i="1"/>
  <c r="S43" i="1"/>
  <c r="T43" i="1"/>
  <c r="U43" i="1"/>
  <c r="V43" i="1"/>
  <c r="X43" i="1"/>
  <c r="Y43" i="1"/>
  <c r="Z43" i="1"/>
  <c r="AA43" i="1"/>
  <c r="AB43" i="1"/>
  <c r="AC43" i="1"/>
  <c r="AD43" i="1"/>
  <c r="AE43" i="1"/>
  <c r="AF43" i="1"/>
  <c r="AG43" i="1"/>
  <c r="M45" i="1"/>
  <c r="N45" i="1"/>
  <c r="O45" i="1"/>
  <c r="P45" i="1"/>
  <c r="Q45" i="1"/>
  <c r="R45" i="1"/>
  <c r="S45" i="1"/>
  <c r="T45" i="1"/>
  <c r="U45" i="1"/>
  <c r="V45" i="1"/>
  <c r="X45" i="1"/>
  <c r="Y45" i="1"/>
  <c r="Z45" i="1"/>
  <c r="AA45" i="1"/>
  <c r="AB45" i="1"/>
  <c r="AC45" i="1"/>
  <c r="AD45" i="1"/>
  <c r="AE45" i="1"/>
  <c r="AF45" i="1"/>
  <c r="AG45" i="1"/>
  <c r="M46" i="1"/>
  <c r="N46" i="1"/>
  <c r="O46" i="1"/>
  <c r="P46" i="1"/>
  <c r="Q46" i="1"/>
  <c r="R46" i="1"/>
  <c r="S46" i="1"/>
  <c r="T46" i="1"/>
  <c r="U46" i="1"/>
  <c r="V46" i="1"/>
  <c r="X46" i="1"/>
  <c r="Y46" i="1"/>
  <c r="Z46" i="1"/>
  <c r="AA46" i="1"/>
  <c r="AB46" i="1"/>
  <c r="AC46" i="1"/>
  <c r="AD46" i="1"/>
  <c r="AE46" i="1"/>
  <c r="AF46" i="1"/>
  <c r="AG46" i="1"/>
  <c r="M47" i="1"/>
  <c r="N47" i="1"/>
  <c r="O47" i="1"/>
  <c r="P47" i="1"/>
  <c r="Q47" i="1"/>
  <c r="R47" i="1"/>
  <c r="S47" i="1"/>
  <c r="T47" i="1"/>
  <c r="U47" i="1"/>
  <c r="V47" i="1"/>
  <c r="X47" i="1"/>
  <c r="Y47" i="1"/>
  <c r="Z47" i="1"/>
  <c r="AA47" i="1"/>
  <c r="AB47" i="1"/>
  <c r="AC47" i="1"/>
  <c r="AD47" i="1"/>
  <c r="AE47" i="1"/>
  <c r="AF47" i="1"/>
  <c r="AG47" i="1"/>
  <c r="M48" i="1"/>
  <c r="N48" i="1"/>
  <c r="O48" i="1"/>
  <c r="P48" i="1"/>
  <c r="Q48" i="1"/>
  <c r="R48" i="1"/>
  <c r="S48" i="1"/>
  <c r="T48" i="1"/>
  <c r="U48" i="1"/>
  <c r="V48" i="1"/>
  <c r="X48" i="1"/>
  <c r="Y48" i="1"/>
  <c r="Z48" i="1"/>
  <c r="AA48" i="1"/>
  <c r="AB48" i="1"/>
  <c r="AC48" i="1"/>
  <c r="AD48" i="1"/>
  <c r="AE48" i="1"/>
  <c r="AF48" i="1"/>
  <c r="AG48" i="1"/>
  <c r="M49" i="1"/>
  <c r="N49" i="1"/>
  <c r="O49" i="1"/>
  <c r="P49" i="1"/>
  <c r="Q49" i="1"/>
  <c r="R49" i="1"/>
  <c r="S49" i="1"/>
  <c r="T49" i="1"/>
  <c r="U49" i="1"/>
  <c r="V49" i="1"/>
  <c r="X49" i="1"/>
  <c r="Y49" i="1"/>
  <c r="Z49" i="1"/>
  <c r="AA49" i="1"/>
  <c r="AB49" i="1"/>
  <c r="AC49" i="1"/>
  <c r="AD49" i="1"/>
  <c r="AE49" i="1"/>
  <c r="AF49" i="1"/>
  <c r="AG49" i="1"/>
  <c r="M50" i="1"/>
  <c r="N50" i="1"/>
  <c r="O50" i="1"/>
  <c r="P50" i="1"/>
  <c r="Q50" i="1"/>
  <c r="R50" i="1"/>
  <c r="S50" i="1"/>
  <c r="T50" i="1"/>
  <c r="U50" i="1"/>
  <c r="V50" i="1"/>
  <c r="X50" i="1"/>
  <c r="Y50" i="1"/>
  <c r="Z50" i="1"/>
  <c r="AA50" i="1"/>
  <c r="AB50" i="1"/>
  <c r="AC50" i="1"/>
  <c r="AD50" i="1"/>
  <c r="AE50" i="1"/>
  <c r="AF50" i="1"/>
  <c r="AG50" i="1"/>
  <c r="M51" i="1"/>
  <c r="N51" i="1"/>
  <c r="O51" i="1"/>
  <c r="P51" i="1"/>
  <c r="Q51" i="1"/>
  <c r="R51" i="1"/>
  <c r="S51" i="1"/>
  <c r="T51" i="1"/>
  <c r="U51" i="1"/>
  <c r="U7" i="1"/>
  <c r="V51" i="1"/>
  <c r="V7" i="1"/>
  <c r="X51" i="1"/>
  <c r="Y51" i="1"/>
  <c r="Z51" i="1"/>
  <c r="AA51" i="1"/>
  <c r="AB51" i="1"/>
  <c r="AC51" i="1"/>
  <c r="AD51" i="1"/>
  <c r="AE51" i="1"/>
  <c r="AF51" i="1"/>
  <c r="AF7" i="1"/>
  <c r="AG51" i="1"/>
  <c r="AG7" i="1"/>
  <c r="M52" i="1"/>
  <c r="N52" i="1"/>
  <c r="O52" i="1"/>
  <c r="P52" i="1"/>
  <c r="Q52" i="1"/>
  <c r="R52" i="1"/>
  <c r="S52" i="1"/>
  <c r="T52" i="1"/>
  <c r="U52" i="1"/>
  <c r="V52" i="1"/>
  <c r="X52" i="1"/>
  <c r="Y52" i="1"/>
  <c r="Z52" i="1"/>
  <c r="AA52" i="1"/>
  <c r="AB52" i="1"/>
  <c r="AC52" i="1"/>
  <c r="AD52" i="1"/>
  <c r="AE52" i="1"/>
  <c r="AF52" i="1"/>
  <c r="AG52" i="1"/>
  <c r="M53" i="1"/>
  <c r="N53" i="1"/>
  <c r="O53" i="1"/>
  <c r="P53" i="1"/>
  <c r="Q53" i="1"/>
  <c r="R53" i="1"/>
  <c r="S53" i="1"/>
  <c r="T53" i="1"/>
  <c r="U53" i="1"/>
  <c r="V53" i="1"/>
  <c r="X53" i="1"/>
  <c r="Y53" i="1"/>
  <c r="Z53" i="1"/>
  <c r="AA53" i="1"/>
  <c r="AB53" i="1"/>
  <c r="AC53" i="1"/>
  <c r="AD53" i="1"/>
  <c r="AE53" i="1"/>
  <c r="AF53" i="1"/>
  <c r="AG53" i="1"/>
  <c r="M54" i="1"/>
  <c r="N54" i="1"/>
  <c r="O54" i="1"/>
  <c r="P54" i="1"/>
  <c r="Q54" i="1"/>
  <c r="R54" i="1"/>
  <c r="S54" i="1"/>
  <c r="T54" i="1"/>
  <c r="U54" i="1"/>
  <c r="U14" i="1"/>
  <c r="V54" i="1"/>
  <c r="V14" i="1"/>
  <c r="X54" i="1"/>
  <c r="Y54" i="1"/>
  <c r="Z54" i="1"/>
  <c r="AA54" i="1"/>
  <c r="AB54" i="1"/>
  <c r="AC54" i="1"/>
  <c r="AD54" i="1"/>
  <c r="AE54" i="1"/>
  <c r="AF54" i="1"/>
  <c r="AF14" i="1"/>
  <c r="AG54" i="1"/>
  <c r="AG14" i="1"/>
  <c r="K54" i="9"/>
  <c r="K14" i="9"/>
  <c r="J54" i="9"/>
  <c r="J14" i="9"/>
  <c r="G54" i="9"/>
  <c r="F54" i="9"/>
  <c r="E54" i="9"/>
  <c r="D54" i="9"/>
  <c r="C54" i="9"/>
  <c r="B54" i="9"/>
  <c r="K53" i="9"/>
  <c r="J53" i="9"/>
  <c r="G53" i="9"/>
  <c r="F53" i="9"/>
  <c r="E53" i="9"/>
  <c r="H53" i="9"/>
  <c r="D53" i="9"/>
  <c r="C53" i="9"/>
  <c r="B53" i="9"/>
  <c r="K52" i="9"/>
  <c r="J52" i="9"/>
  <c r="G52" i="9"/>
  <c r="G8" i="9"/>
  <c r="F52" i="9"/>
  <c r="F8" i="9"/>
  <c r="E52" i="9"/>
  <c r="E8" i="9"/>
  <c r="D52" i="9"/>
  <c r="D8" i="9"/>
  <c r="C52" i="9"/>
  <c r="C8" i="9"/>
  <c r="B52" i="9"/>
  <c r="B8" i="9"/>
  <c r="K51" i="9"/>
  <c r="K7" i="9"/>
  <c r="J51" i="9"/>
  <c r="J7" i="9"/>
  <c r="G51" i="9"/>
  <c r="F51" i="9"/>
  <c r="E51" i="9"/>
  <c r="D51" i="9"/>
  <c r="C51" i="9"/>
  <c r="B51" i="9"/>
  <c r="K50" i="9"/>
  <c r="J50" i="9"/>
  <c r="G50" i="9"/>
  <c r="F50" i="9"/>
  <c r="E50" i="9"/>
  <c r="D50" i="9"/>
  <c r="C50" i="9"/>
  <c r="B50" i="9"/>
  <c r="K49" i="9"/>
  <c r="J49" i="9"/>
  <c r="G49" i="9"/>
  <c r="F49" i="9"/>
  <c r="E49" i="9"/>
  <c r="D49" i="9"/>
  <c r="C49" i="9"/>
  <c r="B49" i="9"/>
  <c r="K48" i="9"/>
  <c r="J48" i="9"/>
  <c r="G48" i="9"/>
  <c r="F48" i="9"/>
  <c r="E48" i="9"/>
  <c r="H48" i="9"/>
  <c r="D48" i="9"/>
  <c r="C48" i="9"/>
  <c r="I48" i="9"/>
  <c r="B48" i="9"/>
  <c r="K47" i="9"/>
  <c r="J47" i="9"/>
  <c r="G47" i="9"/>
  <c r="F47" i="9"/>
  <c r="E47" i="9"/>
  <c r="H47" i="9"/>
  <c r="D47" i="9"/>
  <c r="C47" i="9"/>
  <c r="I47" i="9"/>
  <c r="B47" i="9"/>
  <c r="K46" i="9"/>
  <c r="J46" i="9"/>
  <c r="G46" i="9"/>
  <c r="F46" i="9"/>
  <c r="E46" i="9"/>
  <c r="H46" i="9"/>
  <c r="D46" i="9"/>
  <c r="C46" i="9"/>
  <c r="I46" i="9"/>
  <c r="B46" i="9"/>
  <c r="K45" i="9"/>
  <c r="J45" i="9"/>
  <c r="G45" i="9"/>
  <c r="F45" i="9"/>
  <c r="E45" i="9"/>
  <c r="H45" i="9"/>
  <c r="D45" i="9"/>
  <c r="C45" i="9"/>
  <c r="I45" i="9"/>
  <c r="B45" i="9"/>
  <c r="K44" i="9"/>
  <c r="J44" i="9"/>
  <c r="G44" i="9"/>
  <c r="F44" i="9"/>
  <c r="E44" i="9"/>
  <c r="H44" i="9"/>
  <c r="D44" i="9"/>
  <c r="C44" i="9"/>
  <c r="I44" i="9"/>
  <c r="B44" i="9"/>
  <c r="K43" i="9"/>
  <c r="J43" i="9"/>
  <c r="G43" i="9"/>
  <c r="G14" i="9"/>
  <c r="F43" i="9"/>
  <c r="F14" i="9"/>
  <c r="E43" i="9"/>
  <c r="D43" i="9"/>
  <c r="D14" i="9"/>
  <c r="C43" i="9"/>
  <c r="C14" i="9"/>
  <c r="B43" i="9"/>
  <c r="B14" i="9"/>
  <c r="L54" i="10"/>
  <c r="L14" i="10"/>
  <c r="K54" i="10"/>
  <c r="K14" i="10"/>
  <c r="I54" i="10"/>
  <c r="H54" i="10"/>
  <c r="G54" i="10"/>
  <c r="F54" i="10"/>
  <c r="E54" i="10"/>
  <c r="D54" i="10"/>
  <c r="C54" i="10"/>
  <c r="J54" i="10"/>
  <c r="B54" i="10"/>
  <c r="L53" i="10"/>
  <c r="K53" i="10"/>
  <c r="I53" i="10"/>
  <c r="H53" i="10"/>
  <c r="G53" i="10"/>
  <c r="G53" i="1"/>
  <c r="F53" i="10"/>
  <c r="E53" i="10"/>
  <c r="D53" i="10"/>
  <c r="C53" i="10"/>
  <c r="J53" i="10"/>
  <c r="B53" i="10"/>
  <c r="L52" i="10"/>
  <c r="K52" i="10"/>
  <c r="I52" i="10"/>
  <c r="I8" i="10"/>
  <c r="H52" i="10"/>
  <c r="H8" i="10"/>
  <c r="G52" i="10"/>
  <c r="G8" i="10"/>
  <c r="F52" i="10"/>
  <c r="F8" i="10"/>
  <c r="E52" i="10"/>
  <c r="E8" i="10"/>
  <c r="D52" i="10"/>
  <c r="D8" i="10"/>
  <c r="C52" i="10"/>
  <c r="C8" i="10"/>
  <c r="J52" i="10"/>
  <c r="J8" i="10"/>
  <c r="B52" i="10"/>
  <c r="B8" i="10"/>
  <c r="L51" i="10"/>
  <c r="L7" i="10"/>
  <c r="K51" i="10"/>
  <c r="K7" i="10"/>
  <c r="I51" i="10"/>
  <c r="H51" i="10"/>
  <c r="G51" i="10"/>
  <c r="F51" i="10"/>
  <c r="E51" i="10"/>
  <c r="D51" i="10"/>
  <c r="C51" i="10"/>
  <c r="B51" i="10"/>
  <c r="L50" i="10"/>
  <c r="K50" i="1"/>
  <c r="K50" i="10"/>
  <c r="I50" i="10"/>
  <c r="H50" i="10"/>
  <c r="G50" i="10"/>
  <c r="F50" i="10"/>
  <c r="E50" i="10"/>
  <c r="D50" i="10"/>
  <c r="C50" i="10"/>
  <c r="J50" i="10"/>
  <c r="B50" i="10"/>
  <c r="L49" i="10"/>
  <c r="K49" i="10"/>
  <c r="I49" i="10"/>
  <c r="H49" i="10"/>
  <c r="G49" i="10"/>
  <c r="F49" i="10"/>
  <c r="E49" i="10"/>
  <c r="D49" i="10"/>
  <c r="C49" i="10"/>
  <c r="J49" i="10"/>
  <c r="B49" i="10"/>
  <c r="L48" i="10"/>
  <c r="K48" i="10"/>
  <c r="I48" i="10"/>
  <c r="H48" i="10"/>
  <c r="G48" i="10"/>
  <c r="F48" i="10"/>
  <c r="E48" i="10"/>
  <c r="D48" i="10"/>
  <c r="C48" i="10"/>
  <c r="J48" i="10"/>
  <c r="B48" i="10"/>
  <c r="L47" i="10"/>
  <c r="K47" i="10"/>
  <c r="I47" i="10"/>
  <c r="H47" i="10"/>
  <c r="G47" i="10"/>
  <c r="G47" i="1"/>
  <c r="F47" i="10"/>
  <c r="E47" i="10"/>
  <c r="D47" i="10"/>
  <c r="C47" i="10"/>
  <c r="J47" i="10"/>
  <c r="B47" i="10"/>
  <c r="L46" i="10"/>
  <c r="K46" i="10"/>
  <c r="J46" i="1"/>
  <c r="I46" i="10"/>
  <c r="H46" i="10"/>
  <c r="G46" i="10"/>
  <c r="F46" i="10"/>
  <c r="E46" i="10"/>
  <c r="D46" i="10"/>
  <c r="C46" i="10"/>
  <c r="J46" i="10"/>
  <c r="B46" i="10"/>
  <c r="L45" i="10"/>
  <c r="K45" i="10"/>
  <c r="I45" i="10"/>
  <c r="H45" i="10"/>
  <c r="G45" i="10"/>
  <c r="F45" i="10"/>
  <c r="E45" i="10"/>
  <c r="D45" i="10"/>
  <c r="C45" i="10"/>
  <c r="J45" i="10"/>
  <c r="B45" i="10"/>
  <c r="L44" i="10"/>
  <c r="K44" i="10"/>
  <c r="I44" i="10"/>
  <c r="H44" i="10"/>
  <c r="G44" i="10"/>
  <c r="F44" i="10"/>
  <c r="E44" i="10"/>
  <c r="D44" i="10"/>
  <c r="C44" i="10"/>
  <c r="J44" i="10"/>
  <c r="B44" i="10"/>
  <c r="L43" i="10"/>
  <c r="K43" i="10"/>
  <c r="I43" i="10"/>
  <c r="I14" i="10"/>
  <c r="H43" i="10"/>
  <c r="H14" i="10"/>
  <c r="G43" i="10"/>
  <c r="G14" i="10"/>
  <c r="F43" i="10"/>
  <c r="F14" i="10"/>
  <c r="E43" i="10"/>
  <c r="E14" i="10"/>
  <c r="D43" i="10"/>
  <c r="D14" i="10"/>
  <c r="C43" i="10"/>
  <c r="C14" i="10"/>
  <c r="J43" i="10"/>
  <c r="B43" i="10"/>
  <c r="B14" i="10"/>
  <c r="AJ13" i="10"/>
  <c r="AI13" i="10"/>
  <c r="AH13" i="10"/>
  <c r="AG13" i="10"/>
  <c r="AF13" i="10"/>
  <c r="AE13" i="10"/>
  <c r="AD13" i="10"/>
  <c r="AC13" i="10"/>
  <c r="AB13" i="10"/>
  <c r="AA13" i="10"/>
  <c r="Z13" i="10"/>
  <c r="X13" i="10"/>
  <c r="W13" i="10"/>
  <c r="V13" i="10"/>
  <c r="U13" i="10"/>
  <c r="T13" i="10"/>
  <c r="S13" i="10"/>
  <c r="R13" i="10"/>
  <c r="Q13" i="10"/>
  <c r="P13" i="10"/>
  <c r="O13" i="10"/>
  <c r="N13" i="10"/>
  <c r="AG13" i="9"/>
  <c r="AF13" i="9"/>
  <c r="AE13" i="9"/>
  <c r="AD13" i="9"/>
  <c r="AC13" i="9"/>
  <c r="AB13" i="9"/>
  <c r="AA13" i="9"/>
  <c r="Z13" i="9"/>
  <c r="Y13" i="9"/>
  <c r="X13" i="9"/>
  <c r="V13" i="9"/>
  <c r="U13" i="9"/>
  <c r="T13" i="9"/>
  <c r="S13" i="9"/>
  <c r="R13" i="9"/>
  <c r="Q13" i="9"/>
  <c r="P13" i="9"/>
  <c r="O13" i="9"/>
  <c r="N13" i="9"/>
  <c r="M13" i="9"/>
  <c r="L13" i="8"/>
  <c r="EM13" i="2"/>
  <c r="EK13" i="2"/>
  <c r="EJ13" i="2"/>
  <c r="EI13" i="2"/>
  <c r="EH13" i="2"/>
  <c r="EG13" i="2"/>
  <c r="EE13" i="2"/>
  <c r="EB13" i="2"/>
  <c r="EA13" i="2"/>
  <c r="DZ13" i="2"/>
  <c r="DY13" i="2"/>
  <c r="DX13" i="2"/>
  <c r="DW13" i="2"/>
  <c r="DV13" i="2"/>
  <c r="DU13" i="2"/>
  <c r="DT13" i="2"/>
  <c r="DS13" i="2"/>
  <c r="DQ13" i="2"/>
  <c r="DP13" i="2"/>
  <c r="DO13" i="2"/>
  <c r="DN13" i="2"/>
  <c r="DM13" i="2"/>
  <c r="DL13" i="2"/>
  <c r="DK13" i="2"/>
  <c r="DJ13" i="2"/>
  <c r="DI13" i="2"/>
  <c r="DH13" i="2"/>
  <c r="DF13" i="2"/>
  <c r="DE13" i="2"/>
  <c r="DD13" i="2"/>
  <c r="DC13" i="2"/>
  <c r="DB13" i="2"/>
  <c r="DA13" i="2"/>
  <c r="CZ13" i="2"/>
  <c r="CY13" i="2"/>
  <c r="CX13" i="2"/>
  <c r="CW13" i="2"/>
  <c r="CU13" i="2"/>
  <c r="CT13" i="2"/>
  <c r="CS13" i="2"/>
  <c r="CR13" i="2"/>
  <c r="CQ13" i="2"/>
  <c r="CP13" i="2"/>
  <c r="CO13" i="2"/>
  <c r="CN13" i="2"/>
  <c r="CM13" i="2"/>
  <c r="CL13" i="2"/>
  <c r="CJ13" i="2"/>
  <c r="CI13" i="2"/>
  <c r="CH13" i="2"/>
  <c r="CG13" i="2"/>
  <c r="CF13" i="2"/>
  <c r="CE13" i="2"/>
  <c r="CD13" i="2"/>
  <c r="CC13" i="2"/>
  <c r="CB13" i="2"/>
  <c r="CA13" i="2"/>
  <c r="BY13" i="2"/>
  <c r="BX13" i="2"/>
  <c r="BW13" i="2"/>
  <c r="BV13" i="2"/>
  <c r="BU13" i="2"/>
  <c r="BT13" i="2"/>
  <c r="BS13" i="2"/>
  <c r="BR13" i="2"/>
  <c r="BQ13" i="2"/>
  <c r="BP13" i="2"/>
  <c r="BN13" i="2"/>
  <c r="BM13" i="2"/>
  <c r="BL13" i="2"/>
  <c r="BK13" i="2"/>
  <c r="BJ13" i="2"/>
  <c r="BI13" i="2"/>
  <c r="BH13" i="2"/>
  <c r="BG13" i="2"/>
  <c r="BF13" i="2"/>
  <c r="BE13" i="2"/>
  <c r="BC13" i="2"/>
  <c r="BB13" i="2"/>
  <c r="BA13" i="2"/>
  <c r="AZ13" i="2"/>
  <c r="AY13" i="2"/>
  <c r="AX13" i="2"/>
  <c r="AW13" i="2"/>
  <c r="AV13" i="2"/>
  <c r="AU13" i="2"/>
  <c r="AT13" i="2"/>
  <c r="AR13" i="2"/>
  <c r="AQ13" i="2"/>
  <c r="AP13" i="2"/>
  <c r="AO13" i="2"/>
  <c r="AN13" i="2"/>
  <c r="AM13" i="2"/>
  <c r="AL13" i="2"/>
  <c r="AK13" i="2"/>
  <c r="AJ13" i="2"/>
  <c r="AI13" i="2"/>
  <c r="AG13" i="2"/>
  <c r="AF13" i="2"/>
  <c r="AE13" i="2"/>
  <c r="AD13" i="2"/>
  <c r="AC13" i="2"/>
  <c r="AB13" i="2"/>
  <c r="AA13" i="2"/>
  <c r="Z13" i="2"/>
  <c r="Y13" i="2"/>
  <c r="X13" i="2"/>
  <c r="V13" i="2"/>
  <c r="U13" i="2"/>
  <c r="T13" i="2"/>
  <c r="S13" i="2"/>
  <c r="R13" i="2"/>
  <c r="Q13" i="2"/>
  <c r="P13" i="2"/>
  <c r="O13" i="2"/>
  <c r="N13" i="2"/>
  <c r="M13" i="2"/>
  <c r="J13" i="2"/>
  <c r="J13" i="3"/>
  <c r="J13" i="4"/>
  <c r="J13" i="6"/>
  <c r="J13" i="7"/>
  <c r="C13" i="2"/>
  <c r="D13" i="2"/>
  <c r="E13" i="2"/>
  <c r="F13" i="2"/>
  <c r="G13" i="2"/>
  <c r="H13" i="2"/>
  <c r="I13" i="2"/>
  <c r="C13" i="3"/>
  <c r="D13" i="3"/>
  <c r="E13" i="3"/>
  <c r="F13" i="3"/>
  <c r="G13" i="3"/>
  <c r="H13" i="3"/>
  <c r="I13" i="3"/>
  <c r="C13" i="4"/>
  <c r="D13" i="4"/>
  <c r="E13" i="4"/>
  <c r="F13" i="4"/>
  <c r="G13" i="4"/>
  <c r="H13" i="4"/>
  <c r="I13" i="4"/>
  <c r="C13" i="6"/>
  <c r="D13" i="6"/>
  <c r="E13" i="6"/>
  <c r="F13" i="6"/>
  <c r="G13" i="6"/>
  <c r="H13" i="6"/>
  <c r="I13" i="6"/>
  <c r="C13" i="7"/>
  <c r="D13" i="7"/>
  <c r="E13" i="7"/>
  <c r="F13" i="7"/>
  <c r="G13" i="7"/>
  <c r="H13" i="7"/>
  <c r="I13" i="7"/>
  <c r="C13" i="8"/>
  <c r="D13" i="8"/>
  <c r="E13" i="8"/>
  <c r="F13" i="8"/>
  <c r="G13" i="8"/>
  <c r="H13" i="8"/>
  <c r="I13" i="8"/>
  <c r="B13" i="3"/>
  <c r="B13" i="4"/>
  <c r="B13" i="6"/>
  <c r="B13" i="7"/>
  <c r="B13" i="8"/>
  <c r="C6" i="2"/>
  <c r="AJ6" i="10"/>
  <c r="AI6" i="10"/>
  <c r="AH6" i="10"/>
  <c r="AG6" i="10"/>
  <c r="AF6" i="10"/>
  <c r="AE6" i="10"/>
  <c r="AD6" i="10"/>
  <c r="AC6" i="10"/>
  <c r="AB6" i="10"/>
  <c r="AA6" i="10"/>
  <c r="Z6" i="10"/>
  <c r="X6" i="10"/>
  <c r="W6" i="10"/>
  <c r="V6" i="10"/>
  <c r="U6" i="10"/>
  <c r="T6" i="10"/>
  <c r="S6" i="10"/>
  <c r="R6" i="10"/>
  <c r="Q6" i="10"/>
  <c r="P6" i="10"/>
  <c r="O6" i="10"/>
  <c r="N6" i="10"/>
  <c r="AG6" i="9"/>
  <c r="AF6" i="9"/>
  <c r="AE6" i="9"/>
  <c r="AD6" i="9"/>
  <c r="AC6" i="9"/>
  <c r="AB6" i="9"/>
  <c r="AA6" i="9"/>
  <c r="Z6" i="9"/>
  <c r="Y6" i="9"/>
  <c r="X6" i="9"/>
  <c r="V6" i="9"/>
  <c r="U6" i="9"/>
  <c r="T6" i="9"/>
  <c r="S6" i="9"/>
  <c r="R6" i="9"/>
  <c r="Q6" i="9"/>
  <c r="P6" i="9"/>
  <c r="O6" i="9"/>
  <c r="N6" i="9"/>
  <c r="M6" i="9"/>
  <c r="K6" i="8"/>
  <c r="L6" i="8"/>
  <c r="EM6" i="2"/>
  <c r="EK6" i="2"/>
  <c r="EJ6" i="2"/>
  <c r="EI6" i="2"/>
  <c r="EH6" i="2"/>
  <c r="EG6" i="2"/>
  <c r="EE6" i="2"/>
  <c r="EB6" i="2"/>
  <c r="EA6" i="2"/>
  <c r="DZ6" i="2"/>
  <c r="DY6" i="2"/>
  <c r="DX6" i="2"/>
  <c r="DW6" i="2"/>
  <c r="DV6" i="2"/>
  <c r="DU6" i="2"/>
  <c r="DT6" i="2"/>
  <c r="DS6" i="2"/>
  <c r="DQ6" i="2"/>
  <c r="DP6" i="2"/>
  <c r="DO6" i="2"/>
  <c r="DN6" i="2"/>
  <c r="DM6" i="2"/>
  <c r="DL6" i="2"/>
  <c r="DK6" i="2"/>
  <c r="DJ6" i="2"/>
  <c r="DI6" i="2"/>
  <c r="DH6" i="2"/>
  <c r="DF6" i="2"/>
  <c r="DE6" i="2"/>
  <c r="DD6" i="2"/>
  <c r="DC6" i="2"/>
  <c r="DB6" i="2"/>
  <c r="DA6" i="2"/>
  <c r="CZ6" i="2"/>
  <c r="CY6" i="2"/>
  <c r="CX6" i="2"/>
  <c r="CW6" i="2"/>
  <c r="CU6" i="2"/>
  <c r="CT6" i="2"/>
  <c r="CS6" i="2"/>
  <c r="CR6" i="2"/>
  <c r="CQ6" i="2"/>
  <c r="CP6" i="2"/>
  <c r="CO6" i="2"/>
  <c r="CN6" i="2"/>
  <c r="CM6" i="2"/>
  <c r="CL6" i="2"/>
  <c r="CJ6" i="2"/>
  <c r="CI6" i="2"/>
  <c r="CH6" i="2"/>
  <c r="CG6" i="2"/>
  <c r="CF6" i="2"/>
  <c r="CE6" i="2"/>
  <c r="CD6" i="2"/>
  <c r="CC6" i="2"/>
  <c r="CB6" i="2"/>
  <c r="CA6" i="2"/>
  <c r="BY6" i="2"/>
  <c r="BX6" i="2"/>
  <c r="BW6" i="2"/>
  <c r="BV6" i="2"/>
  <c r="BU6" i="2"/>
  <c r="BT6" i="2"/>
  <c r="BS6" i="2"/>
  <c r="BR6" i="2"/>
  <c r="BQ6" i="2"/>
  <c r="BP6" i="2"/>
  <c r="BN6" i="2"/>
  <c r="BM6" i="2"/>
  <c r="BL6" i="2"/>
  <c r="BK6" i="2"/>
  <c r="BJ6" i="2"/>
  <c r="BI6" i="2"/>
  <c r="BH6" i="2"/>
  <c r="BG6" i="2"/>
  <c r="BF6" i="2"/>
  <c r="BE6" i="2"/>
  <c r="BC6" i="2"/>
  <c r="BB6" i="2"/>
  <c r="BA6" i="2"/>
  <c r="AZ6" i="2"/>
  <c r="AY6" i="2"/>
  <c r="AX6" i="2"/>
  <c r="AW6" i="2"/>
  <c r="AV6" i="2"/>
  <c r="AU6" i="2"/>
  <c r="AT6" i="2"/>
  <c r="AQ6" i="2"/>
  <c r="AP6" i="2"/>
  <c r="AO6" i="2"/>
  <c r="AN6" i="2"/>
  <c r="AM6" i="2"/>
  <c r="AL6" i="2"/>
  <c r="AK6" i="2"/>
  <c r="AJ6" i="2"/>
  <c r="AI6" i="2"/>
  <c r="AH6" i="2"/>
  <c r="AG6" i="2"/>
  <c r="AF6" i="2"/>
  <c r="AE6" i="2"/>
  <c r="AD6" i="2"/>
  <c r="AC6" i="2"/>
  <c r="AB6" i="2"/>
  <c r="AA6" i="2"/>
  <c r="Z6" i="2"/>
  <c r="Y6" i="2"/>
  <c r="X6" i="2"/>
  <c r="V6" i="2"/>
  <c r="U6" i="2"/>
  <c r="T6" i="2"/>
  <c r="S6" i="2"/>
  <c r="R6" i="2"/>
  <c r="Q6" i="2"/>
  <c r="P6" i="2"/>
  <c r="O6" i="2"/>
  <c r="N6" i="2"/>
  <c r="M6" i="2"/>
  <c r="K6" i="2"/>
  <c r="K6" i="3"/>
  <c r="K6" i="4"/>
  <c r="K6" i="6"/>
  <c r="K6" i="7"/>
  <c r="J6" i="2"/>
  <c r="J6" i="3"/>
  <c r="J6" i="4"/>
  <c r="J6" i="6"/>
  <c r="J6" i="7"/>
  <c r="D6" i="2"/>
  <c r="E6" i="2"/>
  <c r="F6" i="2"/>
  <c r="G6" i="2"/>
  <c r="H6" i="2"/>
  <c r="I6" i="2"/>
  <c r="C6" i="3"/>
  <c r="D6" i="3"/>
  <c r="E6" i="3"/>
  <c r="F6" i="3"/>
  <c r="G6" i="3"/>
  <c r="H6" i="3"/>
  <c r="I6" i="3"/>
  <c r="C6" i="4"/>
  <c r="D6" i="4"/>
  <c r="E6" i="4"/>
  <c r="F6" i="4"/>
  <c r="G6" i="4"/>
  <c r="H6" i="4"/>
  <c r="I6" i="4"/>
  <c r="C6" i="6"/>
  <c r="D6" i="6"/>
  <c r="E6" i="6"/>
  <c r="F6" i="6"/>
  <c r="G6" i="6"/>
  <c r="H6" i="6"/>
  <c r="I6" i="6"/>
  <c r="C6" i="7"/>
  <c r="D6" i="7"/>
  <c r="E6" i="7"/>
  <c r="F6" i="7"/>
  <c r="G6" i="7"/>
  <c r="H6" i="7"/>
  <c r="I6" i="7"/>
  <c r="C6" i="8"/>
  <c r="D6" i="8"/>
  <c r="E6" i="8"/>
  <c r="F6" i="8"/>
  <c r="G6" i="8"/>
  <c r="H6" i="8"/>
  <c r="I6" i="8"/>
  <c r="B6" i="2"/>
  <c r="B6" i="3"/>
  <c r="B6" i="4"/>
  <c r="B6" i="6"/>
  <c r="B6" i="7"/>
  <c r="B6" i="8"/>
  <c r="J33" i="8"/>
  <c r="AE33" i="1"/>
  <c r="J32" i="8"/>
  <c r="X32" i="1"/>
  <c r="Y32" i="1"/>
  <c r="Z32" i="1"/>
  <c r="AA32" i="1"/>
  <c r="AB32" i="1"/>
  <c r="AC32" i="1"/>
  <c r="AD32" i="1"/>
  <c r="AE32" i="1"/>
  <c r="AF32" i="1"/>
  <c r="AG32" i="1"/>
  <c r="X33" i="1"/>
  <c r="Y33" i="1"/>
  <c r="Z33" i="1"/>
  <c r="AA33" i="1"/>
  <c r="AB33" i="1"/>
  <c r="AC33" i="1"/>
  <c r="AD33" i="1"/>
  <c r="AF33" i="1"/>
  <c r="AG33" i="1"/>
  <c r="X34" i="1"/>
  <c r="Y34" i="1"/>
  <c r="Z34" i="1"/>
  <c r="AA34" i="1"/>
  <c r="AB34" i="1"/>
  <c r="AC34" i="1"/>
  <c r="AD34" i="1"/>
  <c r="AE34" i="1"/>
  <c r="AF34" i="1"/>
  <c r="AG34" i="1"/>
  <c r="X35" i="1"/>
  <c r="Y35" i="1"/>
  <c r="Z35" i="1"/>
  <c r="AA35" i="1"/>
  <c r="AB35" i="1"/>
  <c r="AC35" i="1"/>
  <c r="AD35" i="1"/>
  <c r="AE35" i="1"/>
  <c r="AF35" i="1"/>
  <c r="AG35" i="1"/>
  <c r="X36" i="1"/>
  <c r="Y36" i="1"/>
  <c r="Z36" i="1"/>
  <c r="AA36" i="1"/>
  <c r="AB36" i="1"/>
  <c r="AC36" i="1"/>
  <c r="AD36" i="1"/>
  <c r="AE36" i="1"/>
  <c r="AF36" i="1"/>
  <c r="AG36" i="1"/>
  <c r="X37" i="1"/>
  <c r="Y37" i="1"/>
  <c r="Z37" i="1"/>
  <c r="AA37" i="1"/>
  <c r="AB37" i="1"/>
  <c r="AC37" i="1"/>
  <c r="AD37" i="1"/>
  <c r="AE37" i="1"/>
  <c r="AF37" i="1"/>
  <c r="AG37" i="1"/>
  <c r="X38" i="1"/>
  <c r="Y38" i="1"/>
  <c r="Z38" i="1"/>
  <c r="AA38" i="1"/>
  <c r="AB38" i="1"/>
  <c r="AC38" i="1"/>
  <c r="AD38" i="1"/>
  <c r="AE38" i="1"/>
  <c r="AF38" i="1"/>
  <c r="AG38" i="1"/>
  <c r="X39" i="1"/>
  <c r="Y39" i="1"/>
  <c r="Z39" i="1"/>
  <c r="AA39" i="1"/>
  <c r="AB39" i="1"/>
  <c r="AC39" i="1"/>
  <c r="AD39" i="1"/>
  <c r="AE39" i="1"/>
  <c r="AF39" i="1"/>
  <c r="AF6" i="1"/>
  <c r="AG39" i="1"/>
  <c r="AG6" i="1"/>
  <c r="X40" i="1"/>
  <c r="Y40" i="1"/>
  <c r="Z40" i="1"/>
  <c r="AA40" i="1"/>
  <c r="AB40" i="1"/>
  <c r="AC40" i="1"/>
  <c r="AD40" i="1"/>
  <c r="AE40" i="1"/>
  <c r="AF40" i="1"/>
  <c r="AG40" i="1"/>
  <c r="X41" i="1"/>
  <c r="Y41" i="1"/>
  <c r="Z41" i="1"/>
  <c r="AA41" i="1"/>
  <c r="AB41" i="1"/>
  <c r="AC41" i="1"/>
  <c r="AD41" i="1"/>
  <c r="AE41" i="1"/>
  <c r="AF41" i="1"/>
  <c r="AG41" i="1"/>
  <c r="X42" i="1"/>
  <c r="Y42" i="1"/>
  <c r="Z42" i="1"/>
  <c r="AA42" i="1"/>
  <c r="AB42" i="1"/>
  <c r="AC42" i="1"/>
  <c r="AC7" i="1"/>
  <c r="AD42" i="1"/>
  <c r="AE42" i="1"/>
  <c r="AE7" i="1"/>
  <c r="AF42" i="1"/>
  <c r="AF13" i="1"/>
  <c r="AG42" i="1"/>
  <c r="AG13" i="1"/>
  <c r="M32" i="1"/>
  <c r="N32" i="1"/>
  <c r="O32" i="1"/>
  <c r="P32" i="1"/>
  <c r="Q32" i="1"/>
  <c r="R32" i="1"/>
  <c r="S32" i="1"/>
  <c r="T32" i="1"/>
  <c r="U32" i="1"/>
  <c r="V32" i="1"/>
  <c r="M33" i="1"/>
  <c r="N33" i="1"/>
  <c r="O33" i="1"/>
  <c r="P33" i="1"/>
  <c r="Q33" i="1"/>
  <c r="R33" i="1"/>
  <c r="S33" i="1"/>
  <c r="T33" i="1"/>
  <c r="U33" i="1"/>
  <c r="V33" i="1"/>
  <c r="M34" i="1"/>
  <c r="N34" i="1"/>
  <c r="O34" i="1"/>
  <c r="P34" i="1"/>
  <c r="Q34" i="1"/>
  <c r="R34" i="1"/>
  <c r="S34" i="1"/>
  <c r="T34" i="1"/>
  <c r="U34" i="1"/>
  <c r="V34" i="1"/>
  <c r="M35" i="1"/>
  <c r="N35" i="1"/>
  <c r="O35" i="1"/>
  <c r="P35" i="1"/>
  <c r="Q35" i="1"/>
  <c r="R35" i="1"/>
  <c r="S35" i="1"/>
  <c r="T35" i="1"/>
  <c r="U35" i="1"/>
  <c r="V35" i="1"/>
  <c r="M36" i="1"/>
  <c r="N36" i="1"/>
  <c r="O36" i="1"/>
  <c r="P36" i="1"/>
  <c r="Q36" i="1"/>
  <c r="R36" i="1"/>
  <c r="S36" i="1"/>
  <c r="T36" i="1"/>
  <c r="U36" i="1"/>
  <c r="V36" i="1"/>
  <c r="M37" i="1"/>
  <c r="N37" i="1"/>
  <c r="O37" i="1"/>
  <c r="P37" i="1"/>
  <c r="Q37" i="1"/>
  <c r="R37" i="1"/>
  <c r="S37" i="1"/>
  <c r="T37" i="1"/>
  <c r="U37" i="1"/>
  <c r="V37" i="1"/>
  <c r="M38" i="1"/>
  <c r="N38" i="1"/>
  <c r="O38" i="1"/>
  <c r="P38" i="1"/>
  <c r="Q38" i="1"/>
  <c r="R38" i="1"/>
  <c r="S38" i="1"/>
  <c r="T38" i="1"/>
  <c r="U38" i="1"/>
  <c r="V38" i="1"/>
  <c r="M39" i="1"/>
  <c r="N39" i="1"/>
  <c r="O39" i="1"/>
  <c r="P39" i="1"/>
  <c r="Q39" i="1"/>
  <c r="R39" i="1"/>
  <c r="S39" i="1"/>
  <c r="T39" i="1"/>
  <c r="U39" i="1"/>
  <c r="U6" i="1"/>
  <c r="V39" i="1"/>
  <c r="V6" i="1"/>
  <c r="M40" i="1"/>
  <c r="N40" i="1"/>
  <c r="O40" i="1"/>
  <c r="P40" i="1"/>
  <c r="Q40" i="1"/>
  <c r="R40" i="1"/>
  <c r="S40" i="1"/>
  <c r="T40" i="1"/>
  <c r="U40" i="1"/>
  <c r="V40" i="1"/>
  <c r="M41" i="1"/>
  <c r="N41" i="1"/>
  <c r="O41" i="1"/>
  <c r="P41" i="1"/>
  <c r="Q41" i="1"/>
  <c r="R41" i="1"/>
  <c r="S41" i="1"/>
  <c r="T41" i="1"/>
  <c r="U41" i="1"/>
  <c r="V41" i="1"/>
  <c r="M42" i="1"/>
  <c r="N42" i="1"/>
  <c r="O42" i="1"/>
  <c r="P42" i="1"/>
  <c r="Q42" i="1"/>
  <c r="R42" i="1"/>
  <c r="S42" i="1"/>
  <c r="T42" i="1"/>
  <c r="U42" i="1"/>
  <c r="U13" i="1"/>
  <c r="V42" i="1"/>
  <c r="V13" i="1"/>
  <c r="K42" i="9"/>
  <c r="K13" i="9"/>
  <c r="J42" i="9"/>
  <c r="J13" i="9"/>
  <c r="G42" i="9"/>
  <c r="F42" i="9"/>
  <c r="E42" i="9"/>
  <c r="D42" i="9"/>
  <c r="C42" i="9"/>
  <c r="B42" i="9"/>
  <c r="K41" i="9"/>
  <c r="J41" i="9"/>
  <c r="G41" i="9"/>
  <c r="F41" i="9"/>
  <c r="E41" i="9"/>
  <c r="H41" i="9"/>
  <c r="D41" i="9"/>
  <c r="C41" i="9"/>
  <c r="B41" i="9"/>
  <c r="K40" i="9"/>
  <c r="J40" i="9"/>
  <c r="G40" i="9"/>
  <c r="G7" i="9"/>
  <c r="F40" i="9"/>
  <c r="F7" i="9"/>
  <c r="E40" i="9"/>
  <c r="H40" i="9"/>
  <c r="D40" i="9"/>
  <c r="D7" i="9"/>
  <c r="C40" i="9"/>
  <c r="I40" i="9"/>
  <c r="B40" i="9"/>
  <c r="B7" i="9"/>
  <c r="K39" i="9"/>
  <c r="K6" i="9"/>
  <c r="J39" i="9"/>
  <c r="J6" i="9"/>
  <c r="G39" i="9"/>
  <c r="F39" i="9"/>
  <c r="E39" i="9"/>
  <c r="D39" i="9"/>
  <c r="C39" i="9"/>
  <c r="B39" i="9"/>
  <c r="K38" i="9"/>
  <c r="J38" i="9"/>
  <c r="G38" i="9"/>
  <c r="F38" i="9"/>
  <c r="E38" i="9"/>
  <c r="H38" i="9"/>
  <c r="D38" i="9"/>
  <c r="C38" i="9"/>
  <c r="B38" i="9"/>
  <c r="K37" i="9"/>
  <c r="J37" i="9"/>
  <c r="G37" i="9"/>
  <c r="F37" i="9"/>
  <c r="E37" i="9"/>
  <c r="H37" i="9"/>
  <c r="D37" i="9"/>
  <c r="C37" i="9"/>
  <c r="I37" i="9"/>
  <c r="B37" i="9"/>
  <c r="K36" i="9"/>
  <c r="J36" i="9"/>
  <c r="G36" i="9"/>
  <c r="F36" i="9"/>
  <c r="E36" i="9"/>
  <c r="H36" i="9"/>
  <c r="D36" i="9"/>
  <c r="C36" i="9"/>
  <c r="I36" i="9"/>
  <c r="B36" i="9"/>
  <c r="K35" i="9"/>
  <c r="J35" i="9"/>
  <c r="G35" i="9"/>
  <c r="F35" i="9"/>
  <c r="E35" i="9"/>
  <c r="D35" i="9"/>
  <c r="C35" i="9"/>
  <c r="B35" i="9"/>
  <c r="K34" i="9"/>
  <c r="J34" i="9"/>
  <c r="G34" i="9"/>
  <c r="F34" i="9"/>
  <c r="E34" i="9"/>
  <c r="H34" i="9"/>
  <c r="D34" i="9"/>
  <c r="C34" i="9"/>
  <c r="I34" i="9"/>
  <c r="B34" i="9"/>
  <c r="K33" i="9"/>
  <c r="J33" i="9"/>
  <c r="G33" i="9"/>
  <c r="F33" i="9"/>
  <c r="E33" i="9"/>
  <c r="D33" i="9"/>
  <c r="C33" i="9"/>
  <c r="B33" i="9"/>
  <c r="K32" i="9"/>
  <c r="J32" i="9"/>
  <c r="G32" i="9"/>
  <c r="F32" i="9"/>
  <c r="E32" i="9"/>
  <c r="H32" i="9"/>
  <c r="D32" i="9"/>
  <c r="C32" i="9"/>
  <c r="B32" i="9"/>
  <c r="L42" i="10"/>
  <c r="L13" i="10"/>
  <c r="K42" i="10"/>
  <c r="K13" i="10"/>
  <c r="I42" i="10"/>
  <c r="H42" i="10"/>
  <c r="G42" i="10"/>
  <c r="F42" i="10"/>
  <c r="E42" i="10"/>
  <c r="D42" i="10"/>
  <c r="C42" i="10"/>
  <c r="B42" i="10"/>
  <c r="L41" i="10"/>
  <c r="K41" i="10"/>
  <c r="I41" i="10"/>
  <c r="H41" i="10"/>
  <c r="G41" i="10"/>
  <c r="F41" i="10"/>
  <c r="E41" i="10"/>
  <c r="D41" i="10"/>
  <c r="C41" i="10"/>
  <c r="J41" i="10"/>
  <c r="B41" i="10"/>
  <c r="L40" i="10"/>
  <c r="K40" i="10"/>
  <c r="I40" i="10"/>
  <c r="I7" i="10"/>
  <c r="H40" i="10"/>
  <c r="H7" i="10"/>
  <c r="G40" i="10"/>
  <c r="G7" i="10"/>
  <c r="F40" i="10"/>
  <c r="F7" i="10"/>
  <c r="E40" i="10"/>
  <c r="E7" i="10"/>
  <c r="D40" i="10"/>
  <c r="D7" i="10"/>
  <c r="C40" i="10"/>
  <c r="C7" i="10"/>
  <c r="J40" i="10"/>
  <c r="B40" i="10"/>
  <c r="B7" i="10"/>
  <c r="L39" i="10"/>
  <c r="L6" i="10"/>
  <c r="K39" i="10"/>
  <c r="K6" i="10"/>
  <c r="I39" i="10"/>
  <c r="H39" i="10"/>
  <c r="G39" i="10"/>
  <c r="F39" i="10"/>
  <c r="E39" i="10"/>
  <c r="D39" i="10"/>
  <c r="C39" i="10"/>
  <c r="J39" i="10"/>
  <c r="B39" i="10"/>
  <c r="L38" i="10"/>
  <c r="K38" i="10"/>
  <c r="I38" i="10"/>
  <c r="H38" i="10"/>
  <c r="G38" i="10"/>
  <c r="F38" i="10"/>
  <c r="E38" i="10"/>
  <c r="D38" i="10"/>
  <c r="C38" i="10"/>
  <c r="J38" i="10"/>
  <c r="B38" i="10"/>
  <c r="L37" i="10"/>
  <c r="K37" i="10"/>
  <c r="I37" i="10"/>
  <c r="H37" i="10"/>
  <c r="G37" i="10"/>
  <c r="F37" i="10"/>
  <c r="E37" i="10"/>
  <c r="D37" i="10"/>
  <c r="C37" i="10"/>
  <c r="J37" i="10"/>
  <c r="B37" i="10"/>
  <c r="L36" i="10"/>
  <c r="K36" i="10"/>
  <c r="I36" i="10"/>
  <c r="H36" i="10"/>
  <c r="G36" i="10"/>
  <c r="F36" i="10"/>
  <c r="E36" i="10"/>
  <c r="D36" i="10"/>
  <c r="C36" i="10"/>
  <c r="J36" i="10"/>
  <c r="B36" i="10"/>
  <c r="L35" i="10"/>
  <c r="K35" i="10"/>
  <c r="I35" i="10"/>
  <c r="H35" i="10"/>
  <c r="G35" i="10"/>
  <c r="F35" i="10"/>
  <c r="E35" i="10"/>
  <c r="D35" i="10"/>
  <c r="C35" i="10"/>
  <c r="J35" i="10"/>
  <c r="B35" i="10"/>
  <c r="L34" i="10"/>
  <c r="K34" i="10"/>
  <c r="I34" i="10"/>
  <c r="H34" i="10"/>
  <c r="G34" i="10"/>
  <c r="F34" i="10"/>
  <c r="E34" i="10"/>
  <c r="D34" i="10"/>
  <c r="C34" i="10"/>
  <c r="J34" i="10"/>
  <c r="B34" i="10"/>
  <c r="L33" i="10"/>
  <c r="K33" i="10"/>
  <c r="I33" i="10"/>
  <c r="H33" i="10"/>
  <c r="G33" i="10"/>
  <c r="F33" i="10"/>
  <c r="E33" i="10"/>
  <c r="D33" i="10"/>
  <c r="C33" i="10"/>
  <c r="J33" i="10"/>
  <c r="B33" i="10"/>
  <c r="L32" i="10"/>
  <c r="K32" i="10"/>
  <c r="I32" i="10"/>
  <c r="H32" i="10"/>
  <c r="G32" i="10"/>
  <c r="F32" i="10"/>
  <c r="E32" i="10"/>
  <c r="D32" i="10"/>
  <c r="C32" i="10"/>
  <c r="J32" i="10"/>
  <c r="B32" i="10"/>
  <c r="J31" i="8"/>
  <c r="J13" i="8"/>
  <c r="K31" i="9"/>
  <c r="J31" i="9"/>
  <c r="G31" i="9"/>
  <c r="G13" i="9"/>
  <c r="F31" i="9"/>
  <c r="F13" i="9"/>
  <c r="E31" i="9"/>
  <c r="D31" i="9"/>
  <c r="D13" i="9"/>
  <c r="C31" i="9"/>
  <c r="C13" i="9"/>
  <c r="B31" i="9"/>
  <c r="B13" i="9"/>
  <c r="L31" i="10"/>
  <c r="K31" i="10"/>
  <c r="I31" i="10"/>
  <c r="I13" i="10"/>
  <c r="H31" i="10"/>
  <c r="H13" i="10"/>
  <c r="G31" i="10"/>
  <c r="G13" i="10"/>
  <c r="F31" i="10"/>
  <c r="F13" i="10"/>
  <c r="E31" i="10"/>
  <c r="E13" i="10"/>
  <c r="D31" i="10"/>
  <c r="D13" i="10"/>
  <c r="C31" i="10"/>
  <c r="C13" i="10"/>
  <c r="J31" i="10"/>
  <c r="B31" i="10"/>
  <c r="B13" i="10"/>
  <c r="AG31" i="1"/>
  <c r="AF31" i="1"/>
  <c r="AE31" i="1"/>
  <c r="AD31" i="1"/>
  <c r="AD13" i="1"/>
  <c r="AC31" i="1"/>
  <c r="AB31" i="1"/>
  <c r="AB13" i="1"/>
  <c r="AA31" i="1"/>
  <c r="AA13" i="1"/>
  <c r="Z31" i="1"/>
  <c r="Z13" i="1"/>
  <c r="Y31" i="1"/>
  <c r="Y13" i="1"/>
  <c r="X31" i="1"/>
  <c r="X13" i="1"/>
  <c r="V31" i="1"/>
  <c r="U31" i="1"/>
  <c r="T31" i="1"/>
  <c r="S31" i="1"/>
  <c r="R31" i="1"/>
  <c r="G31" i="1"/>
  <c r="Q31" i="1"/>
  <c r="P31" i="1"/>
  <c r="O31" i="1"/>
  <c r="D31" i="1"/>
  <c r="N31" i="1"/>
  <c r="C31" i="1"/>
  <c r="M31" i="1"/>
  <c r="B31" i="1"/>
  <c r="K12" i="3"/>
  <c r="J12" i="3"/>
  <c r="I12" i="3"/>
  <c r="H12" i="3"/>
  <c r="G12" i="3"/>
  <c r="F12" i="3"/>
  <c r="E12" i="3"/>
  <c r="D12" i="3"/>
  <c r="C12" i="3"/>
  <c r="B12" i="3"/>
  <c r="K12" i="4"/>
  <c r="J12" i="4"/>
  <c r="I12" i="4"/>
  <c r="H12" i="4"/>
  <c r="G12" i="4"/>
  <c r="F12" i="4"/>
  <c r="E12" i="4"/>
  <c r="D12" i="4"/>
  <c r="C12" i="4"/>
  <c r="B12" i="4"/>
  <c r="K12" i="6"/>
  <c r="J12" i="6"/>
  <c r="I12" i="6"/>
  <c r="H12" i="6"/>
  <c r="G12" i="6"/>
  <c r="F12" i="6"/>
  <c r="E12" i="6"/>
  <c r="D12" i="6"/>
  <c r="C12" i="6"/>
  <c r="B12" i="6"/>
  <c r="K12" i="7"/>
  <c r="J12" i="7"/>
  <c r="I12" i="7"/>
  <c r="H12" i="7"/>
  <c r="G12" i="7"/>
  <c r="F12" i="7"/>
  <c r="E12" i="7"/>
  <c r="D12" i="7"/>
  <c r="C12" i="7"/>
  <c r="B12" i="7"/>
  <c r="L12" i="8"/>
  <c r="K12" i="8"/>
  <c r="H12" i="8"/>
  <c r="G12" i="8"/>
  <c r="E12" i="8"/>
  <c r="D12" i="8"/>
  <c r="C12" i="8"/>
  <c r="B12" i="8"/>
  <c r="AG12" i="9"/>
  <c r="AF12" i="9"/>
  <c r="AE12" i="9"/>
  <c r="AD12" i="9"/>
  <c r="AC12" i="9"/>
  <c r="AB12" i="9"/>
  <c r="AA12" i="9"/>
  <c r="Z12" i="9"/>
  <c r="Y12" i="9"/>
  <c r="X12" i="9"/>
  <c r="V12" i="9"/>
  <c r="U12" i="9"/>
  <c r="T12" i="9"/>
  <c r="S12" i="9"/>
  <c r="R12" i="9"/>
  <c r="Q12" i="9"/>
  <c r="P12" i="9"/>
  <c r="O12" i="9"/>
  <c r="N12" i="9"/>
  <c r="M12" i="9"/>
  <c r="AJ12" i="10"/>
  <c r="AI12" i="10"/>
  <c r="AH12" i="10"/>
  <c r="AG12" i="10"/>
  <c r="AF12" i="10"/>
  <c r="AE12" i="10"/>
  <c r="AD12" i="10"/>
  <c r="AC12" i="10"/>
  <c r="AB12" i="10"/>
  <c r="AA12" i="10"/>
  <c r="Z12" i="10"/>
  <c r="X12" i="10"/>
  <c r="W12" i="10"/>
  <c r="V12" i="10"/>
  <c r="U12" i="10"/>
  <c r="T12" i="10"/>
  <c r="S12" i="10"/>
  <c r="R12" i="10"/>
  <c r="Q12" i="10"/>
  <c r="P12" i="10"/>
  <c r="O12" i="10"/>
  <c r="N12" i="10"/>
  <c r="J30" i="8"/>
  <c r="L30" i="10"/>
  <c r="L12" i="10"/>
  <c r="K30" i="10"/>
  <c r="K12" i="10"/>
  <c r="I30" i="10"/>
  <c r="H30" i="10"/>
  <c r="G30" i="10"/>
  <c r="F30" i="10"/>
  <c r="E30" i="10"/>
  <c r="D30" i="10"/>
  <c r="C30" i="10"/>
  <c r="J30" i="10"/>
  <c r="B30" i="10"/>
  <c r="K30" i="9"/>
  <c r="K12" i="9"/>
  <c r="J30" i="9"/>
  <c r="J12" i="9"/>
  <c r="G30" i="9"/>
  <c r="F30" i="9"/>
  <c r="E30" i="9"/>
  <c r="D30" i="9"/>
  <c r="C30" i="9"/>
  <c r="B30" i="9"/>
  <c r="EM12" i="2"/>
  <c r="EK12" i="2"/>
  <c r="EJ12" i="2"/>
  <c r="EI12" i="2"/>
  <c r="EH12" i="2"/>
  <c r="EG12" i="2"/>
  <c r="EE12" i="2"/>
  <c r="EB12" i="2"/>
  <c r="EA12" i="2"/>
  <c r="DZ12" i="2"/>
  <c r="DY12" i="2"/>
  <c r="DX12" i="2"/>
  <c r="DW12" i="2"/>
  <c r="DV12" i="2"/>
  <c r="DU12" i="2"/>
  <c r="DT12" i="2"/>
  <c r="DS12" i="2"/>
  <c r="DQ12" i="2"/>
  <c r="DP12" i="2"/>
  <c r="DO12" i="2"/>
  <c r="DN12" i="2"/>
  <c r="DM12" i="2"/>
  <c r="DL12" i="2"/>
  <c r="DK12" i="2"/>
  <c r="DJ12" i="2"/>
  <c r="DI12" i="2"/>
  <c r="DH12" i="2"/>
  <c r="DF12" i="2"/>
  <c r="DE12" i="2"/>
  <c r="DD12" i="2"/>
  <c r="DC12" i="2"/>
  <c r="DB12" i="2"/>
  <c r="DA12" i="2"/>
  <c r="CZ12" i="2"/>
  <c r="CY12" i="2"/>
  <c r="CX12" i="2"/>
  <c r="CW12" i="2"/>
  <c r="CU12" i="2"/>
  <c r="CT12" i="2"/>
  <c r="CS12" i="2"/>
  <c r="CR12" i="2"/>
  <c r="CQ12" i="2"/>
  <c r="CP12" i="2"/>
  <c r="CO12" i="2"/>
  <c r="CN12" i="2"/>
  <c r="CM12" i="2"/>
  <c r="CL12" i="2"/>
  <c r="CJ12" i="2"/>
  <c r="CI12" i="2"/>
  <c r="CH12" i="2"/>
  <c r="CG12" i="2"/>
  <c r="CF12" i="2"/>
  <c r="CE12" i="2"/>
  <c r="CD12" i="2"/>
  <c r="CC12" i="2"/>
  <c r="CB12" i="2"/>
  <c r="CA12" i="2"/>
  <c r="BY12" i="2"/>
  <c r="BX12" i="2"/>
  <c r="BW12" i="2"/>
  <c r="BV12" i="2"/>
  <c r="BU12" i="2"/>
  <c r="BT12" i="2"/>
  <c r="BS12" i="2"/>
  <c r="BR12" i="2"/>
  <c r="BQ12" i="2"/>
  <c r="BP12" i="2"/>
  <c r="BN12" i="2"/>
  <c r="BM12" i="2"/>
  <c r="BL12" i="2"/>
  <c r="BK12" i="2"/>
  <c r="BJ12" i="2"/>
  <c r="BI12" i="2"/>
  <c r="BH12" i="2"/>
  <c r="BG12" i="2"/>
  <c r="BF12" i="2"/>
  <c r="BE12" i="2"/>
  <c r="BC12" i="2"/>
  <c r="BB12" i="2"/>
  <c r="BA12" i="2"/>
  <c r="AZ12" i="2"/>
  <c r="AY12" i="2"/>
  <c r="AX12" i="2"/>
  <c r="AW12" i="2"/>
  <c r="AV12" i="2"/>
  <c r="AU12" i="2"/>
  <c r="AT12" i="2"/>
  <c r="AR12" i="2"/>
  <c r="AQ12" i="2"/>
  <c r="AP12" i="2"/>
  <c r="AO12" i="2"/>
  <c r="AN12" i="2"/>
  <c r="AM12" i="2"/>
  <c r="AL12" i="2"/>
  <c r="AK12" i="2"/>
  <c r="AJ12" i="2"/>
  <c r="AI12" i="2"/>
  <c r="AG12" i="2"/>
  <c r="AF12" i="2"/>
  <c r="AE12" i="2"/>
  <c r="AD12" i="2"/>
  <c r="AC12" i="2"/>
  <c r="AB12" i="2"/>
  <c r="AA12" i="2"/>
  <c r="Z12" i="2"/>
  <c r="Y12" i="2"/>
  <c r="X12" i="2"/>
  <c r="V12" i="2"/>
  <c r="U12" i="2"/>
  <c r="T12" i="2"/>
  <c r="S12" i="2"/>
  <c r="R12" i="2"/>
  <c r="Q12" i="2"/>
  <c r="P12" i="2"/>
  <c r="O12" i="2"/>
  <c r="N12" i="2"/>
  <c r="M12" i="2"/>
  <c r="K12" i="2"/>
  <c r="J12" i="2"/>
  <c r="C12" i="2"/>
  <c r="D12" i="2"/>
  <c r="E12" i="2"/>
  <c r="F12" i="2"/>
  <c r="G12" i="2"/>
  <c r="H12" i="2"/>
  <c r="I12" i="2"/>
  <c r="J29" i="8"/>
  <c r="L29" i="10"/>
  <c r="K29" i="10"/>
  <c r="I29" i="10"/>
  <c r="H29" i="10"/>
  <c r="G29" i="10"/>
  <c r="F29" i="10"/>
  <c r="E29" i="10"/>
  <c r="D29" i="10"/>
  <c r="C29" i="10"/>
  <c r="J29" i="10"/>
  <c r="B29" i="10"/>
  <c r="K29" i="9"/>
  <c r="J29" i="9"/>
  <c r="G29" i="9"/>
  <c r="F29" i="9"/>
  <c r="E29" i="9"/>
  <c r="H29" i="9"/>
  <c r="D29" i="9"/>
  <c r="C29" i="9"/>
  <c r="I29" i="9"/>
  <c r="B29" i="9"/>
  <c r="J28" i="8"/>
  <c r="J6" i="8"/>
  <c r="L28" i="10"/>
  <c r="K28" i="10"/>
  <c r="I28" i="10"/>
  <c r="I6" i="10"/>
  <c r="H28" i="10"/>
  <c r="H6" i="10"/>
  <c r="G28" i="10"/>
  <c r="G6" i="10"/>
  <c r="F28" i="10"/>
  <c r="F6" i="10"/>
  <c r="E28" i="10"/>
  <c r="E6" i="10"/>
  <c r="D28" i="10"/>
  <c r="D6" i="10"/>
  <c r="C28" i="10"/>
  <c r="J28" i="10"/>
  <c r="J6" i="10"/>
  <c r="B28" i="10"/>
  <c r="B6" i="10"/>
  <c r="K28" i="9"/>
  <c r="J28" i="9"/>
  <c r="G28" i="9"/>
  <c r="G6" i="9"/>
  <c r="F28" i="9"/>
  <c r="F6" i="9"/>
  <c r="E28" i="9"/>
  <c r="H28" i="9"/>
  <c r="D28" i="9"/>
  <c r="D6" i="9"/>
  <c r="C28" i="9"/>
  <c r="I28" i="9"/>
  <c r="B28" i="9"/>
  <c r="B6" i="9"/>
  <c r="J27" i="8"/>
  <c r="K27" i="9"/>
  <c r="J27" i="9"/>
  <c r="G27" i="9"/>
  <c r="F27" i="9"/>
  <c r="E27" i="9"/>
  <c r="H27" i="9"/>
  <c r="D27" i="9"/>
  <c r="C27" i="9"/>
  <c r="I27" i="9"/>
  <c r="B27" i="9"/>
  <c r="L27" i="10"/>
  <c r="K27" i="10"/>
  <c r="I27" i="10"/>
  <c r="H27" i="10"/>
  <c r="G27" i="10"/>
  <c r="F27" i="10"/>
  <c r="E27" i="10"/>
  <c r="D27" i="10"/>
  <c r="C27" i="10"/>
  <c r="J27" i="10"/>
  <c r="B27" i="10"/>
  <c r="K26" i="9"/>
  <c r="J26" i="9"/>
  <c r="G26" i="9"/>
  <c r="F26" i="9"/>
  <c r="E26" i="9"/>
  <c r="H26" i="9"/>
  <c r="D26" i="9"/>
  <c r="C26" i="9"/>
  <c r="I26" i="9"/>
  <c r="B26" i="9"/>
  <c r="J26" i="8"/>
  <c r="L26" i="10"/>
  <c r="K26" i="10"/>
  <c r="I26" i="10"/>
  <c r="H26" i="10"/>
  <c r="G26" i="10"/>
  <c r="F26" i="10"/>
  <c r="E26" i="10"/>
  <c r="D26" i="10"/>
  <c r="C26" i="10"/>
  <c r="J26" i="10"/>
  <c r="B26" i="10"/>
  <c r="J25" i="8"/>
  <c r="L25" i="10"/>
  <c r="K25" i="10"/>
  <c r="I25" i="10"/>
  <c r="H25" i="10"/>
  <c r="G25" i="10"/>
  <c r="F25" i="10"/>
  <c r="E25" i="10"/>
  <c r="D25" i="10"/>
  <c r="C25" i="10"/>
  <c r="J25" i="10"/>
  <c r="B25" i="10"/>
  <c r="G25" i="9"/>
  <c r="F25" i="9"/>
  <c r="E25" i="9"/>
  <c r="H25" i="9"/>
  <c r="D25" i="9"/>
  <c r="C25" i="9"/>
  <c r="I25" i="9"/>
  <c r="B25" i="9"/>
  <c r="J24" i="8"/>
  <c r="J23" i="8"/>
  <c r="F24" i="8"/>
  <c r="L24" i="10"/>
  <c r="K24" i="10"/>
  <c r="I24" i="10"/>
  <c r="H24" i="10"/>
  <c r="G24" i="10"/>
  <c r="F24" i="10"/>
  <c r="E24" i="10"/>
  <c r="D24" i="10"/>
  <c r="C24" i="10"/>
  <c r="J24" i="10"/>
  <c r="B24" i="10"/>
  <c r="G24" i="9"/>
  <c r="F24" i="9"/>
  <c r="E24" i="9"/>
  <c r="H24" i="9"/>
  <c r="D24" i="9"/>
  <c r="C24" i="9"/>
  <c r="I24" i="9"/>
  <c r="B24" i="9"/>
  <c r="L23" i="10"/>
  <c r="K23" i="10"/>
  <c r="I23" i="10"/>
  <c r="H23" i="10"/>
  <c r="G23" i="10"/>
  <c r="F23" i="10"/>
  <c r="E23" i="10"/>
  <c r="D23" i="10"/>
  <c r="C23" i="10"/>
  <c r="J23" i="10"/>
  <c r="B23" i="10"/>
  <c r="G23" i="9"/>
  <c r="F23" i="9"/>
  <c r="E23" i="9"/>
  <c r="H23" i="9"/>
  <c r="D23" i="9"/>
  <c r="C23" i="9"/>
  <c r="I23" i="9"/>
  <c r="B23" i="9"/>
  <c r="J22" i="8"/>
  <c r="L22" i="10"/>
  <c r="K22" i="10"/>
  <c r="I22" i="10"/>
  <c r="H22" i="10"/>
  <c r="G22" i="10"/>
  <c r="F22" i="10"/>
  <c r="E22" i="10"/>
  <c r="D22" i="10"/>
  <c r="C22" i="10"/>
  <c r="J22" i="10"/>
  <c r="B22" i="10"/>
  <c r="G22" i="9"/>
  <c r="F22" i="9"/>
  <c r="E22" i="9"/>
  <c r="H22" i="9"/>
  <c r="D22" i="9"/>
  <c r="C22" i="9"/>
  <c r="I22" i="9"/>
  <c r="B22" i="9"/>
  <c r="AD22" i="1"/>
  <c r="AD23" i="1"/>
  <c r="AD24" i="1"/>
  <c r="AD25" i="1"/>
  <c r="AD26" i="1"/>
  <c r="AD27" i="1"/>
  <c r="AD28" i="1"/>
  <c r="AD29" i="1"/>
  <c r="AD30" i="1"/>
  <c r="AD21" i="1"/>
  <c r="K21" i="9"/>
  <c r="K20" i="9"/>
  <c r="J20" i="9"/>
  <c r="J21" i="9"/>
  <c r="J21" i="8"/>
  <c r="AE21" i="1"/>
  <c r="L21" i="10"/>
  <c r="K21" i="10"/>
  <c r="I21" i="10"/>
  <c r="H21" i="10"/>
  <c r="G21" i="10"/>
  <c r="F21" i="10"/>
  <c r="E21" i="10"/>
  <c r="D21" i="10"/>
  <c r="C21" i="10"/>
  <c r="J21" i="10"/>
  <c r="B21" i="10"/>
  <c r="G21" i="9"/>
  <c r="F21" i="9"/>
  <c r="E21" i="9"/>
  <c r="H21" i="9"/>
  <c r="D21" i="9"/>
  <c r="C21" i="9"/>
  <c r="I21" i="9"/>
  <c r="B21" i="9"/>
  <c r="L20" i="10"/>
  <c r="K20" i="10"/>
  <c r="I20" i="10"/>
  <c r="H20" i="10"/>
  <c r="G20" i="10"/>
  <c r="F20" i="10"/>
  <c r="E20" i="10"/>
  <c r="D20" i="10"/>
  <c r="C20" i="10"/>
  <c r="J20" i="10"/>
  <c r="B20" i="10"/>
  <c r="G20" i="9"/>
  <c r="F20" i="9"/>
  <c r="E20" i="9"/>
  <c r="H20" i="9"/>
  <c r="D20" i="9"/>
  <c r="C20" i="9"/>
  <c r="B20" i="9"/>
  <c r="AD20" i="1"/>
  <c r="K19" i="9"/>
  <c r="J19" i="9"/>
  <c r="G19" i="9"/>
  <c r="G12" i="9"/>
  <c r="F19" i="9"/>
  <c r="F12" i="9"/>
  <c r="E19" i="9"/>
  <c r="D19" i="9"/>
  <c r="D12" i="9"/>
  <c r="C19" i="9"/>
  <c r="C12" i="9"/>
  <c r="B19" i="9"/>
  <c r="B12" i="9"/>
  <c r="F19" i="8"/>
  <c r="L19" i="10"/>
  <c r="I19" i="10"/>
  <c r="I12" i="10"/>
  <c r="H19" i="10"/>
  <c r="H12" i="10"/>
  <c r="G19" i="10"/>
  <c r="G12" i="10"/>
  <c r="F19" i="10"/>
  <c r="F12" i="10"/>
  <c r="E19" i="10"/>
  <c r="E12" i="10"/>
  <c r="D19" i="10"/>
  <c r="D12" i="10"/>
  <c r="C19" i="10"/>
  <c r="B19" i="10"/>
  <c r="B12" i="10"/>
  <c r="AG30" i="1"/>
  <c r="AG12" i="1"/>
  <c r="AF30" i="1"/>
  <c r="AE30" i="1"/>
  <c r="AC30" i="1"/>
  <c r="AB30" i="1"/>
  <c r="AA30" i="1"/>
  <c r="Z30" i="1"/>
  <c r="Y30" i="1"/>
  <c r="X30" i="1"/>
  <c r="V30" i="1"/>
  <c r="V12" i="1"/>
  <c r="U30" i="1"/>
  <c r="T30" i="1"/>
  <c r="S30" i="1"/>
  <c r="R30" i="1"/>
  <c r="G30" i="1"/>
  <c r="Q30" i="1"/>
  <c r="P30" i="1"/>
  <c r="E30" i="1"/>
  <c r="O30" i="1"/>
  <c r="N30" i="1"/>
  <c r="C30" i="1"/>
  <c r="M30" i="1"/>
  <c r="AG29" i="1"/>
  <c r="AF29" i="1"/>
  <c r="AE29" i="1"/>
  <c r="AC29" i="1"/>
  <c r="AB29" i="1"/>
  <c r="AA29" i="1"/>
  <c r="Z29" i="1"/>
  <c r="Y29" i="1"/>
  <c r="X29" i="1"/>
  <c r="V29" i="1"/>
  <c r="K29" i="1"/>
  <c r="U29" i="1"/>
  <c r="J29" i="1"/>
  <c r="T29" i="1"/>
  <c r="I29" i="1"/>
  <c r="S29" i="1"/>
  <c r="R29" i="1"/>
  <c r="G29" i="1"/>
  <c r="Q29" i="1"/>
  <c r="P29" i="1"/>
  <c r="O29" i="1"/>
  <c r="D29" i="1"/>
  <c r="N29" i="1"/>
  <c r="M29" i="1"/>
  <c r="AG28" i="1"/>
  <c r="AF28" i="1"/>
  <c r="AE28" i="1"/>
  <c r="AE6" i="1"/>
  <c r="AC28" i="1"/>
  <c r="AB28" i="1"/>
  <c r="AB6" i="1"/>
  <c r="AA28" i="1"/>
  <c r="Z28" i="1"/>
  <c r="Y28" i="1"/>
  <c r="X28" i="1"/>
  <c r="X6" i="1"/>
  <c r="V28" i="1"/>
  <c r="K28" i="1"/>
  <c r="U28" i="1"/>
  <c r="J28" i="1"/>
  <c r="T28" i="1"/>
  <c r="I28" i="1"/>
  <c r="S28" i="1"/>
  <c r="H28" i="1"/>
  <c r="R28" i="1"/>
  <c r="G28" i="1"/>
  <c r="Q28" i="1"/>
  <c r="Q6" i="1"/>
  <c r="P28" i="1"/>
  <c r="E28" i="1"/>
  <c r="O28" i="1"/>
  <c r="O6" i="1"/>
  <c r="N28" i="1"/>
  <c r="C28" i="1"/>
  <c r="M28" i="1"/>
  <c r="M6" i="1"/>
  <c r="AG27" i="1"/>
  <c r="AF27" i="1"/>
  <c r="AE27" i="1"/>
  <c r="AC27" i="1"/>
  <c r="AB27" i="1"/>
  <c r="AA27" i="1"/>
  <c r="Z27" i="1"/>
  <c r="Y27" i="1"/>
  <c r="X27" i="1"/>
  <c r="V27" i="1"/>
  <c r="K27" i="1"/>
  <c r="U27" i="1"/>
  <c r="J27" i="1"/>
  <c r="T27" i="1"/>
  <c r="I27" i="1"/>
  <c r="S27" i="1"/>
  <c r="R27" i="1"/>
  <c r="G27" i="1"/>
  <c r="Q27" i="1"/>
  <c r="F27" i="1"/>
  <c r="P27" i="1"/>
  <c r="E27" i="1"/>
  <c r="O27" i="1"/>
  <c r="D27" i="1"/>
  <c r="N27" i="1"/>
  <c r="C27" i="1"/>
  <c r="M27" i="1"/>
  <c r="AG26" i="1"/>
  <c r="AF26" i="1"/>
  <c r="AE26" i="1"/>
  <c r="AC26" i="1"/>
  <c r="AB26" i="1"/>
  <c r="AA26" i="1"/>
  <c r="Z26" i="1"/>
  <c r="Y26" i="1"/>
  <c r="X26" i="1"/>
  <c r="V26" i="1"/>
  <c r="U26" i="1"/>
  <c r="T26" i="1"/>
  <c r="I26" i="1"/>
  <c r="S26" i="1"/>
  <c r="R26" i="1"/>
  <c r="G26" i="1"/>
  <c r="Q26" i="1"/>
  <c r="P26" i="1"/>
  <c r="E26" i="1"/>
  <c r="O26" i="1"/>
  <c r="D26" i="1"/>
  <c r="N26" i="1"/>
  <c r="M26" i="1"/>
  <c r="B26" i="1"/>
  <c r="AG25" i="1"/>
  <c r="AF25" i="1"/>
  <c r="AE25" i="1"/>
  <c r="AC25" i="1"/>
  <c r="AB25" i="1"/>
  <c r="AA25" i="1"/>
  <c r="Z25" i="1"/>
  <c r="Y25" i="1"/>
  <c r="X25" i="1"/>
  <c r="V25" i="1"/>
  <c r="U25" i="1"/>
  <c r="T25" i="1"/>
  <c r="I25" i="1"/>
  <c r="S25" i="1"/>
  <c r="H25" i="1"/>
  <c r="R25" i="1"/>
  <c r="Q25" i="1"/>
  <c r="P25" i="1"/>
  <c r="E25" i="1"/>
  <c r="O25" i="1"/>
  <c r="D25" i="1"/>
  <c r="N25" i="1"/>
  <c r="C25" i="1"/>
  <c r="M25" i="1"/>
  <c r="B25" i="1"/>
  <c r="AG24" i="1"/>
  <c r="AF24" i="1"/>
  <c r="AE24" i="1"/>
  <c r="AC24" i="1"/>
  <c r="AB24" i="1"/>
  <c r="AA24" i="1"/>
  <c r="Z24" i="1"/>
  <c r="Y24" i="1"/>
  <c r="X24" i="1"/>
  <c r="V24" i="1"/>
  <c r="U24" i="1"/>
  <c r="T24" i="1"/>
  <c r="I24" i="1"/>
  <c r="S24" i="1"/>
  <c r="H24" i="1"/>
  <c r="R24" i="1"/>
  <c r="G24" i="1"/>
  <c r="Q24" i="1"/>
  <c r="F24" i="1"/>
  <c r="P24" i="1"/>
  <c r="E24" i="1"/>
  <c r="O24" i="1"/>
  <c r="D24" i="1"/>
  <c r="N24" i="1"/>
  <c r="C24" i="1"/>
  <c r="M24" i="1"/>
  <c r="B24" i="1"/>
  <c r="AG23" i="1"/>
  <c r="AF23" i="1"/>
  <c r="AE23" i="1"/>
  <c r="AC23" i="1"/>
  <c r="AB23" i="1"/>
  <c r="AA23" i="1"/>
  <c r="Z23" i="1"/>
  <c r="Y23" i="1"/>
  <c r="X23" i="1"/>
  <c r="V23" i="1"/>
  <c r="U23" i="1"/>
  <c r="T23" i="1"/>
  <c r="I23" i="1"/>
  <c r="S23" i="1"/>
  <c r="H23" i="1"/>
  <c r="R23" i="1"/>
  <c r="G23" i="1"/>
  <c r="Q23" i="1"/>
  <c r="F23" i="1"/>
  <c r="P23" i="1"/>
  <c r="E23" i="1"/>
  <c r="O23" i="1"/>
  <c r="D23" i="1"/>
  <c r="N23" i="1"/>
  <c r="C23" i="1"/>
  <c r="M23" i="1"/>
  <c r="B23" i="1"/>
  <c r="AG22" i="1"/>
  <c r="AF22" i="1"/>
  <c r="AE22" i="1"/>
  <c r="AC22" i="1"/>
  <c r="AB22" i="1"/>
  <c r="AA22" i="1"/>
  <c r="Z22" i="1"/>
  <c r="Y22" i="1"/>
  <c r="X22" i="1"/>
  <c r="V22" i="1"/>
  <c r="U22" i="1"/>
  <c r="T22" i="1"/>
  <c r="I22" i="1"/>
  <c r="S22" i="1"/>
  <c r="H22" i="1"/>
  <c r="R22" i="1"/>
  <c r="G22" i="1"/>
  <c r="Q22" i="1"/>
  <c r="F22" i="1"/>
  <c r="P22" i="1"/>
  <c r="E22" i="1"/>
  <c r="O22" i="1"/>
  <c r="N22" i="1"/>
  <c r="C22" i="1"/>
  <c r="M22" i="1"/>
  <c r="B22" i="1"/>
  <c r="AG21" i="1"/>
  <c r="AF21" i="1"/>
  <c r="AC21" i="1"/>
  <c r="AB21" i="1"/>
  <c r="AA21" i="1"/>
  <c r="Z21" i="1"/>
  <c r="Y21" i="1"/>
  <c r="X21" i="1"/>
  <c r="V21" i="1"/>
  <c r="U21" i="1"/>
  <c r="J21" i="1"/>
  <c r="T21" i="1"/>
  <c r="S21" i="1"/>
  <c r="H21" i="1"/>
  <c r="R21" i="1"/>
  <c r="G21" i="1"/>
  <c r="Q21" i="1"/>
  <c r="F21" i="1"/>
  <c r="P21" i="1"/>
  <c r="E21" i="1"/>
  <c r="O21" i="1"/>
  <c r="D21" i="1"/>
  <c r="N21" i="1"/>
  <c r="C21" i="1"/>
  <c r="M21" i="1"/>
  <c r="B21" i="1"/>
  <c r="AG20" i="1"/>
  <c r="AF20" i="1"/>
  <c r="AC20" i="1"/>
  <c r="AB20" i="1"/>
  <c r="AA20" i="1"/>
  <c r="Z20" i="1"/>
  <c r="Y20" i="1"/>
  <c r="X20" i="1"/>
  <c r="V20" i="1"/>
  <c r="K20" i="1"/>
  <c r="U20" i="1"/>
  <c r="J20" i="1"/>
  <c r="T20" i="1"/>
  <c r="S20" i="1"/>
  <c r="R20" i="1"/>
  <c r="G20" i="1"/>
  <c r="Q20" i="1"/>
  <c r="F20" i="1"/>
  <c r="P20" i="1"/>
  <c r="E20" i="1"/>
  <c r="O20" i="1"/>
  <c r="D20" i="1"/>
  <c r="N20" i="1"/>
  <c r="C20" i="1"/>
  <c r="M20" i="1"/>
  <c r="B20" i="1"/>
  <c r="AG19" i="1"/>
  <c r="AF19" i="1"/>
  <c r="AC19" i="1"/>
  <c r="AC12" i="1"/>
  <c r="AB19" i="1"/>
  <c r="AB12" i="1"/>
  <c r="AA19" i="1"/>
  <c r="AA12" i="1"/>
  <c r="Z19" i="1"/>
  <c r="Z12" i="1"/>
  <c r="Y19" i="1"/>
  <c r="Y12" i="1"/>
  <c r="X19" i="1"/>
  <c r="X12" i="1"/>
  <c r="V19" i="1"/>
  <c r="K19" i="1"/>
  <c r="U19" i="1"/>
  <c r="T19" i="1"/>
  <c r="T12" i="1"/>
  <c r="S19" i="1"/>
  <c r="R19" i="1"/>
  <c r="R12" i="1"/>
  <c r="Q19" i="1"/>
  <c r="F19" i="1"/>
  <c r="P19" i="1"/>
  <c r="P12" i="1"/>
  <c r="O19" i="1"/>
  <c r="N19" i="1"/>
  <c r="C19" i="1"/>
  <c r="M19" i="1"/>
  <c r="B19" i="1"/>
  <c r="K19" i="10"/>
  <c r="J19" i="1"/>
  <c r="K30" i="1"/>
  <c r="K12" i="1"/>
  <c r="J22" i="9"/>
  <c r="J22" i="1"/>
  <c r="I20" i="9"/>
  <c r="J20" i="8"/>
  <c r="K21" i="1"/>
  <c r="K22" i="9"/>
  <c r="K22" i="1"/>
  <c r="J23" i="9"/>
  <c r="J23" i="1"/>
  <c r="J24" i="9"/>
  <c r="J24" i="1"/>
  <c r="K23" i="9"/>
  <c r="K23" i="1"/>
  <c r="K24" i="9"/>
  <c r="K24" i="1"/>
  <c r="K25" i="9"/>
  <c r="K25" i="1"/>
  <c r="J25" i="9"/>
  <c r="J25" i="1"/>
  <c r="C26" i="1"/>
  <c r="G25" i="1"/>
  <c r="J26" i="1"/>
  <c r="H27" i="1"/>
  <c r="C29" i="1"/>
  <c r="B29" i="1"/>
  <c r="H30" i="9"/>
  <c r="I30" i="9"/>
  <c r="I30" i="1"/>
  <c r="AE20" i="1"/>
  <c r="I20" i="1"/>
  <c r="D19" i="1"/>
  <c r="I21" i="1"/>
  <c r="H26" i="1"/>
  <c r="U12" i="1"/>
  <c r="J32" i="1"/>
  <c r="G32" i="1"/>
  <c r="F31" i="1"/>
  <c r="J31" i="1"/>
  <c r="I32" i="9"/>
  <c r="H32" i="1"/>
  <c r="C33" i="1"/>
  <c r="H33" i="9"/>
  <c r="H33" i="1"/>
  <c r="I33" i="9"/>
  <c r="I33" i="1"/>
  <c r="G33" i="1"/>
  <c r="C34" i="1"/>
  <c r="E35" i="1"/>
  <c r="C35" i="1"/>
  <c r="H35" i="9"/>
  <c r="H35" i="1"/>
  <c r="K37" i="1"/>
  <c r="H34" i="1"/>
  <c r="I35" i="9"/>
  <c r="I35" i="1"/>
  <c r="C6" i="10"/>
  <c r="H39" i="9"/>
  <c r="E6" i="9"/>
  <c r="C6" i="9"/>
  <c r="I38" i="9"/>
  <c r="K40" i="1"/>
  <c r="K39" i="1"/>
  <c r="K6" i="1"/>
  <c r="I41" i="9"/>
  <c r="C41" i="1"/>
  <c r="H20" i="1"/>
  <c r="F26" i="1"/>
  <c r="K31" i="1"/>
  <c r="K26" i="1"/>
  <c r="E31" i="1"/>
  <c r="H41" i="1"/>
  <c r="T6" i="1"/>
  <c r="K35" i="1"/>
  <c r="B41" i="1"/>
  <c r="J42" i="10"/>
  <c r="J13" i="10"/>
  <c r="H42" i="9"/>
  <c r="K42" i="1"/>
  <c r="K13" i="1"/>
  <c r="G42" i="1"/>
  <c r="F42" i="1"/>
  <c r="J42" i="1"/>
  <c r="J13" i="1"/>
  <c r="D42" i="1"/>
  <c r="I42" i="9"/>
  <c r="I42" i="1"/>
  <c r="H42" i="1"/>
  <c r="B42" i="1"/>
  <c r="K46" i="1"/>
  <c r="E19" i="1"/>
  <c r="D22" i="1"/>
  <c r="F28" i="1"/>
  <c r="AA6" i="1"/>
  <c r="E29" i="1"/>
  <c r="J39" i="1"/>
  <c r="J6" i="1"/>
  <c r="E32" i="1"/>
  <c r="Q12" i="1"/>
  <c r="AF12" i="1"/>
  <c r="J30" i="1"/>
  <c r="J12" i="1"/>
  <c r="AD6" i="1"/>
  <c r="D37" i="1"/>
  <c r="H36" i="1"/>
  <c r="F25" i="1"/>
  <c r="Z6" i="1"/>
  <c r="D28" i="1"/>
  <c r="AC6" i="1"/>
  <c r="C40" i="1"/>
  <c r="F33" i="1"/>
  <c r="C44" i="1"/>
  <c r="D44" i="1"/>
  <c r="D45" i="1"/>
  <c r="K43" i="1"/>
  <c r="G43" i="1"/>
  <c r="E43" i="1"/>
  <c r="C43" i="1"/>
  <c r="H43" i="9"/>
  <c r="I43" i="9"/>
  <c r="J43" i="1"/>
  <c r="F43" i="1"/>
  <c r="D43" i="1"/>
  <c r="B43" i="1"/>
  <c r="I43" i="1"/>
  <c r="H43" i="1"/>
  <c r="E45" i="1"/>
  <c r="C46" i="1"/>
  <c r="D47" i="1"/>
  <c r="C47" i="1"/>
  <c r="F47" i="1"/>
  <c r="H49" i="9"/>
  <c r="I49" i="9"/>
  <c r="I47" i="1"/>
  <c r="H44" i="1"/>
  <c r="J49" i="1"/>
  <c r="K49" i="1"/>
  <c r="H52" i="9"/>
  <c r="H45" i="1"/>
  <c r="H46" i="1"/>
  <c r="H50" i="9"/>
  <c r="B50" i="1"/>
  <c r="I52" i="9"/>
  <c r="I49" i="1"/>
  <c r="H50" i="1"/>
  <c r="K52" i="1"/>
  <c r="I50" i="9"/>
  <c r="I50" i="1"/>
  <c r="H29" i="1"/>
  <c r="G49" i="1"/>
  <c r="G46" i="1"/>
  <c r="M12" i="1"/>
  <c r="R6" i="1"/>
  <c r="E33" i="1"/>
  <c r="B28" i="1"/>
  <c r="Y6" i="1"/>
  <c r="I41" i="1"/>
  <c r="G40" i="1"/>
  <c r="D40" i="1"/>
  <c r="I38" i="1"/>
  <c r="J37" i="1"/>
  <c r="F36" i="1"/>
  <c r="J33" i="1"/>
  <c r="K32" i="1"/>
  <c r="K48" i="1"/>
  <c r="D48" i="1"/>
  <c r="B47" i="1"/>
  <c r="B44" i="1"/>
  <c r="J51" i="10"/>
  <c r="J7" i="10"/>
  <c r="H51" i="9"/>
  <c r="H51" i="1"/>
  <c r="I51" i="9"/>
  <c r="H7" i="9"/>
  <c r="C7" i="9"/>
  <c r="E51" i="1"/>
  <c r="P7" i="1"/>
  <c r="J51" i="1"/>
  <c r="J7" i="1"/>
  <c r="G51" i="1"/>
  <c r="B51" i="1"/>
  <c r="K51" i="1"/>
  <c r="K7" i="1"/>
  <c r="J52" i="1"/>
  <c r="G52" i="1"/>
  <c r="I52" i="1"/>
  <c r="E52" i="1"/>
  <c r="C52" i="1"/>
  <c r="G54" i="1"/>
  <c r="I7" i="9"/>
  <c r="I51" i="1"/>
  <c r="F53" i="1"/>
  <c r="H54" i="9"/>
  <c r="D54" i="1"/>
  <c r="B54" i="1"/>
  <c r="E14" i="9"/>
  <c r="Z14" i="1"/>
  <c r="F54" i="1"/>
  <c r="X14" i="1"/>
  <c r="S12" i="1"/>
  <c r="E44" i="1"/>
  <c r="M13" i="1"/>
  <c r="C36" i="1"/>
  <c r="G19" i="1"/>
  <c r="O12" i="1"/>
  <c r="N6" i="1"/>
  <c r="S6" i="1"/>
  <c r="P13" i="1"/>
  <c r="S13" i="1"/>
  <c r="Q7" i="1"/>
  <c r="F40" i="1"/>
  <c r="I32" i="1"/>
  <c r="X7" i="1"/>
  <c r="Q13" i="1"/>
  <c r="P6" i="1"/>
  <c r="N13" i="1"/>
  <c r="R13" i="1"/>
  <c r="T13" i="1"/>
  <c r="AC13" i="1"/>
  <c r="AE13" i="1"/>
  <c r="T7" i="1"/>
  <c r="S7" i="1"/>
  <c r="M7" i="1"/>
  <c r="B40" i="1"/>
  <c r="J36" i="1"/>
  <c r="F32" i="1"/>
  <c r="AB7" i="1"/>
  <c r="Z7" i="1"/>
  <c r="J54" i="1"/>
  <c r="J14" i="1"/>
  <c r="J53" i="1"/>
  <c r="C51" i="1"/>
  <c r="E48" i="1"/>
  <c r="J47" i="1"/>
  <c r="H47" i="1"/>
  <c r="F46" i="1"/>
  <c r="J45" i="1"/>
  <c r="B45" i="1"/>
  <c r="J44" i="1"/>
  <c r="D32" i="1"/>
  <c r="B53" i="1"/>
  <c r="D53" i="1"/>
  <c r="E53" i="1"/>
  <c r="C53" i="1"/>
  <c r="I53" i="9"/>
  <c r="H53" i="1"/>
  <c r="I53" i="1"/>
  <c r="E54" i="1"/>
  <c r="I54" i="9"/>
  <c r="H14" i="9"/>
  <c r="H54" i="1"/>
  <c r="I14" i="9"/>
  <c r="I54" i="1"/>
  <c r="C54" i="1"/>
  <c r="K54" i="1"/>
  <c r="K14" i="1"/>
  <c r="I55" i="9"/>
  <c r="I55" i="1"/>
  <c r="G12" i="1"/>
  <c r="E12" i="1"/>
  <c r="N12" i="1"/>
  <c r="B27" i="1"/>
  <c r="F29" i="1"/>
  <c r="B30" i="1"/>
  <c r="D30" i="1"/>
  <c r="F30" i="1"/>
  <c r="H30" i="1"/>
  <c r="O13" i="1"/>
  <c r="Y7" i="1"/>
  <c r="K53" i="1"/>
  <c r="F51" i="1"/>
  <c r="B48" i="1"/>
  <c r="M14" i="1"/>
  <c r="AE14" i="1"/>
  <c r="AC14" i="1"/>
  <c r="AA14" i="1"/>
  <c r="T14" i="1"/>
  <c r="R14" i="1"/>
  <c r="P14" i="1"/>
  <c r="N14" i="1"/>
  <c r="AD14" i="1"/>
  <c r="F44" i="1"/>
  <c r="AB14" i="1"/>
  <c r="G38" i="1"/>
  <c r="AD7" i="1"/>
  <c r="AA7" i="1"/>
  <c r="H52" i="1"/>
  <c r="F50" i="1"/>
  <c r="D50" i="1"/>
  <c r="J48" i="1"/>
  <c r="K47" i="1"/>
  <c r="E47" i="1"/>
  <c r="E46" i="1"/>
  <c r="I45" i="1"/>
  <c r="F45" i="1"/>
  <c r="Q14" i="1"/>
  <c r="O14" i="1"/>
  <c r="K44" i="1"/>
  <c r="G44" i="1"/>
  <c r="F12" i="1"/>
  <c r="D12" i="1"/>
  <c r="F56" i="1"/>
  <c r="H57" i="9"/>
  <c r="I57" i="9"/>
  <c r="I57" i="1"/>
  <c r="F57" i="1"/>
  <c r="B57" i="1"/>
  <c r="F58" i="1"/>
  <c r="D58" i="1"/>
  <c r="K58" i="1"/>
  <c r="E58" i="1"/>
  <c r="C57" i="1"/>
  <c r="B59" i="1"/>
  <c r="F66" i="1"/>
  <c r="E59" i="1"/>
  <c r="C59" i="1"/>
  <c r="G66" i="1"/>
  <c r="J66" i="1"/>
  <c r="J15" i="1"/>
  <c r="J64" i="1"/>
  <c r="F65" i="1"/>
  <c r="C61" i="1"/>
  <c r="C58" i="1"/>
  <c r="D60" i="1"/>
  <c r="H60" i="9"/>
  <c r="I60" i="9"/>
  <c r="K60" i="1"/>
  <c r="C60" i="1"/>
  <c r="I58" i="1"/>
  <c r="D66" i="1"/>
  <c r="B62" i="1"/>
  <c r="D61" i="1"/>
  <c r="I60" i="1"/>
  <c r="H62" i="9"/>
  <c r="H62" i="1"/>
  <c r="I62" i="9"/>
  <c r="I62" i="1"/>
  <c r="H63" i="9"/>
  <c r="H64" i="9"/>
  <c r="H64" i="1"/>
  <c r="J65" i="1"/>
  <c r="D65" i="1"/>
  <c r="K66" i="1"/>
  <c r="K15" i="1"/>
  <c r="K65" i="1"/>
  <c r="K63" i="1"/>
  <c r="K8" i="1"/>
  <c r="G63" i="1"/>
  <c r="G62" i="1"/>
  <c r="G61" i="1"/>
  <c r="I59" i="9"/>
  <c r="I59" i="1"/>
  <c r="H59" i="1"/>
  <c r="H63" i="1"/>
  <c r="I63" i="9"/>
  <c r="I64" i="9"/>
  <c r="I64" i="1"/>
  <c r="I63" i="1"/>
  <c r="C64" i="1"/>
  <c r="C66" i="1"/>
  <c r="H58" i="1"/>
  <c r="H60" i="1"/>
  <c r="H57" i="1"/>
  <c r="H56" i="1"/>
  <c r="H39" i="1"/>
  <c r="I39" i="9"/>
  <c r="I39" i="1"/>
  <c r="C12" i="10"/>
  <c r="J19" i="10"/>
  <c r="J12" i="10"/>
  <c r="F12" i="8"/>
  <c r="I19" i="8"/>
  <c r="E12" i="9"/>
  <c r="H19" i="9"/>
  <c r="E13" i="9"/>
  <c r="H31" i="9"/>
  <c r="B32" i="1"/>
  <c r="C32" i="1"/>
  <c r="B33" i="1"/>
  <c r="D33" i="1"/>
  <c r="K33" i="1"/>
  <c r="B34" i="1"/>
  <c r="I34" i="1"/>
  <c r="D34" i="1"/>
  <c r="E34" i="1"/>
  <c r="F34" i="1"/>
  <c r="G34" i="1"/>
  <c r="J34" i="1"/>
  <c r="K34" i="1"/>
  <c r="B35" i="1"/>
  <c r="D35" i="1"/>
  <c r="F35" i="1"/>
  <c r="G35" i="1"/>
  <c r="J35" i="1"/>
  <c r="B36" i="1"/>
  <c r="I36" i="1"/>
  <c r="D36" i="1"/>
  <c r="E36" i="1"/>
  <c r="G36" i="1"/>
  <c r="K36" i="1"/>
  <c r="B37" i="1"/>
  <c r="C37" i="1"/>
  <c r="H37" i="1"/>
  <c r="E37" i="1"/>
  <c r="F37" i="1"/>
  <c r="G37" i="1"/>
  <c r="B38" i="1"/>
  <c r="D38" i="1"/>
  <c r="H38" i="1"/>
  <c r="F38" i="1"/>
  <c r="J38" i="1"/>
  <c r="K38" i="1"/>
  <c r="B39" i="1"/>
  <c r="C39" i="1"/>
  <c r="D39" i="1"/>
  <c r="E39" i="1"/>
  <c r="F39" i="1"/>
  <c r="G39" i="1"/>
  <c r="I40" i="1"/>
  <c r="H40" i="1"/>
  <c r="E7" i="9"/>
  <c r="E40" i="1"/>
  <c r="J40" i="1"/>
  <c r="D41" i="1"/>
  <c r="E41" i="1"/>
  <c r="F41" i="1"/>
  <c r="G41" i="1"/>
  <c r="J41" i="1"/>
  <c r="K41" i="1"/>
  <c r="C42" i="1"/>
  <c r="E42" i="1"/>
  <c r="R7" i="1"/>
  <c r="O7" i="1"/>
  <c r="N7" i="1"/>
  <c r="E38" i="1"/>
  <c r="C38" i="1"/>
  <c r="I37" i="1"/>
  <c r="J14" i="10"/>
  <c r="I44" i="1"/>
  <c r="G45" i="1"/>
  <c r="K45" i="1"/>
  <c r="B46" i="1"/>
  <c r="I46" i="1"/>
  <c r="D46" i="1"/>
  <c r="C48" i="1"/>
  <c r="H48" i="1"/>
  <c r="G48" i="1"/>
  <c r="B49" i="1"/>
  <c r="C49" i="1"/>
  <c r="E49" i="1"/>
  <c r="E50" i="1"/>
  <c r="G50" i="1"/>
  <c r="D51" i="1"/>
  <c r="F52" i="1"/>
  <c r="D52" i="1"/>
  <c r="B52" i="1"/>
  <c r="J50" i="1"/>
  <c r="C50" i="1"/>
  <c r="H49" i="1"/>
  <c r="F49" i="1"/>
  <c r="D49" i="1"/>
  <c r="I48" i="1"/>
  <c r="F48" i="1"/>
  <c r="F14" i="1"/>
  <c r="S14" i="1"/>
  <c r="Y14" i="1"/>
  <c r="C45" i="1"/>
  <c r="C55" i="1"/>
  <c r="E55" i="1"/>
  <c r="G55" i="1"/>
  <c r="K55" i="1"/>
  <c r="C56" i="1"/>
  <c r="I56" i="9"/>
  <c r="I56" i="1"/>
  <c r="G56" i="1"/>
  <c r="D57" i="1"/>
  <c r="J57" i="1"/>
  <c r="J58" i="1"/>
  <c r="G59" i="1"/>
  <c r="K59" i="1"/>
  <c r="B60" i="1"/>
  <c r="E60" i="1"/>
  <c r="F60" i="1"/>
  <c r="B61" i="1"/>
  <c r="E61" i="1"/>
  <c r="H61" i="9"/>
  <c r="H8" i="9"/>
  <c r="F61" i="1"/>
  <c r="J61" i="1"/>
  <c r="K61" i="1"/>
  <c r="C62" i="1"/>
  <c r="E62" i="1"/>
  <c r="F62" i="1"/>
  <c r="J62" i="1"/>
  <c r="K62" i="1"/>
  <c r="B63" i="1"/>
  <c r="C63" i="1"/>
  <c r="C8" i="1"/>
  <c r="E63" i="1"/>
  <c r="F63" i="1"/>
  <c r="J63" i="1"/>
  <c r="J8" i="1"/>
  <c r="B64" i="1"/>
  <c r="D64" i="1"/>
  <c r="E64" i="1"/>
  <c r="F64" i="1"/>
  <c r="G64" i="1"/>
  <c r="K64" i="1"/>
  <c r="C65" i="1"/>
  <c r="E65" i="1"/>
  <c r="H65" i="9"/>
  <c r="G65" i="1"/>
  <c r="B66" i="1"/>
  <c r="E66" i="1"/>
  <c r="H66" i="9"/>
  <c r="G60" i="1"/>
  <c r="J59" i="1"/>
  <c r="F59" i="1"/>
  <c r="F8" i="1"/>
  <c r="D59" i="1"/>
  <c r="E57" i="1"/>
  <c r="E56" i="1"/>
  <c r="E8" i="1"/>
  <c r="D56" i="1"/>
  <c r="B56" i="1"/>
  <c r="B55" i="1"/>
  <c r="B15" i="1"/>
  <c r="H66" i="1"/>
  <c r="I66" i="9"/>
  <c r="I66" i="1"/>
  <c r="H65" i="1"/>
  <c r="I65" i="9"/>
  <c r="I65" i="1"/>
  <c r="H61" i="1"/>
  <c r="I61" i="9"/>
  <c r="I61" i="1"/>
  <c r="E14" i="1"/>
  <c r="H14" i="1"/>
  <c r="D14" i="1"/>
  <c r="G14" i="1"/>
  <c r="I14" i="1"/>
  <c r="C7" i="1"/>
  <c r="G7" i="1"/>
  <c r="F7" i="1"/>
  <c r="D7" i="1"/>
  <c r="E7" i="1"/>
  <c r="H7" i="1"/>
  <c r="I7" i="1"/>
  <c r="G6" i="1"/>
  <c r="G13" i="1"/>
  <c r="F13" i="1"/>
  <c r="F6" i="1"/>
  <c r="E13" i="1"/>
  <c r="E6" i="1"/>
  <c r="D13" i="1"/>
  <c r="D6" i="1"/>
  <c r="C6" i="1"/>
  <c r="B6" i="1"/>
  <c r="I31" i="9"/>
  <c r="H31" i="1"/>
  <c r="H6" i="9"/>
  <c r="H13" i="9"/>
  <c r="H12" i="9"/>
  <c r="I19" i="9"/>
  <c r="I12" i="9"/>
  <c r="I12" i="8"/>
  <c r="J19" i="8"/>
  <c r="AD19" i="1"/>
  <c r="H19" i="1"/>
  <c r="H12" i="1"/>
  <c r="AD12" i="1"/>
  <c r="AE19" i="1"/>
  <c r="J12" i="8"/>
  <c r="H13" i="1"/>
  <c r="H6" i="1"/>
  <c r="I13" i="9"/>
  <c r="I31" i="1"/>
  <c r="I6" i="9"/>
  <c r="I13" i="1"/>
  <c r="I6" i="1"/>
  <c r="AE12" i="1"/>
  <c r="I19" i="1"/>
  <c r="I12" i="1"/>
  <c r="I8" i="1"/>
  <c r="I8" i="9"/>
  <c r="G8" i="1"/>
  <c r="D8" i="1"/>
  <c r="H8" i="1"/>
  <c r="AE8" i="1"/>
  <c r="AD8" i="1"/>
  <c r="AC8" i="1"/>
  <c r="AB8" i="1"/>
  <c r="AA8" i="1"/>
  <c r="Z8" i="1"/>
  <c r="Y8" i="1"/>
  <c r="X8" i="1"/>
  <c r="T8" i="1"/>
  <c r="S8" i="1"/>
  <c r="R8" i="1"/>
  <c r="Q8" i="1"/>
  <c r="P8" i="1"/>
  <c r="O8" i="1"/>
  <c r="N8" i="1"/>
  <c r="M8" i="1"/>
  <c r="K67" i="1"/>
  <c r="J67" i="1"/>
  <c r="I67" i="1"/>
  <c r="H67" i="1"/>
  <c r="G67" i="1"/>
  <c r="F67" i="1"/>
  <c r="E67" i="1"/>
  <c r="D67" i="1"/>
  <c r="C67" i="1"/>
  <c r="B67" i="1"/>
  <c r="K78" i="1"/>
  <c r="K16" i="1"/>
  <c r="J78" i="1"/>
  <c r="J16" i="1"/>
  <c r="I78" i="1"/>
  <c r="H78" i="1"/>
  <c r="G78" i="1"/>
  <c r="F78" i="1"/>
  <c r="E78" i="1"/>
  <c r="D78" i="1"/>
  <c r="C78" i="1"/>
  <c r="B78" i="1"/>
  <c r="K77" i="1"/>
  <c r="J77" i="1"/>
  <c r="I77" i="1"/>
  <c r="H77" i="1"/>
  <c r="G77" i="1"/>
  <c r="F77" i="1"/>
  <c r="E77" i="1"/>
  <c r="D77" i="1"/>
  <c r="C77" i="1"/>
  <c r="B77" i="1"/>
  <c r="K76" i="1"/>
  <c r="J76" i="1"/>
  <c r="I76" i="1"/>
  <c r="H76" i="1"/>
  <c r="G76" i="1"/>
  <c r="F76" i="1"/>
  <c r="E76" i="1"/>
  <c r="D76" i="1"/>
  <c r="C76" i="1"/>
  <c r="B76" i="1"/>
  <c r="K75" i="1"/>
  <c r="K9" i="1"/>
  <c r="J75" i="1"/>
  <c r="J9" i="1"/>
  <c r="I75" i="1"/>
  <c r="H75" i="1"/>
  <c r="G75" i="1"/>
  <c r="F75" i="1"/>
  <c r="E75" i="1"/>
  <c r="D75" i="1"/>
  <c r="C75" i="1"/>
  <c r="B75" i="1"/>
  <c r="K74" i="1"/>
  <c r="J74" i="1"/>
  <c r="I74" i="1"/>
  <c r="H74" i="1"/>
  <c r="G74" i="1"/>
  <c r="F74" i="1"/>
  <c r="E74" i="1"/>
  <c r="D74" i="1"/>
  <c r="C74" i="1"/>
  <c r="B74" i="1"/>
  <c r="K72" i="1"/>
  <c r="J72" i="1"/>
  <c r="I72" i="1"/>
  <c r="H72" i="1"/>
  <c r="G72" i="1"/>
  <c r="F72" i="1"/>
  <c r="E72" i="1"/>
  <c r="D72" i="1"/>
  <c r="C72" i="1"/>
  <c r="B72" i="1"/>
  <c r="K71" i="1"/>
  <c r="J71" i="1"/>
  <c r="I71" i="1"/>
  <c r="H71" i="1"/>
  <c r="G71" i="1"/>
  <c r="F71" i="1"/>
  <c r="E71" i="1"/>
  <c r="D71" i="1"/>
  <c r="C71" i="1"/>
  <c r="B71" i="1"/>
  <c r="K70" i="1"/>
  <c r="J70" i="1"/>
  <c r="I70" i="1"/>
  <c r="H70" i="1"/>
  <c r="G70" i="1"/>
  <c r="F70" i="1"/>
  <c r="E70" i="1"/>
  <c r="D70" i="1"/>
  <c r="C70" i="1"/>
  <c r="B70" i="1"/>
  <c r="K69" i="1"/>
  <c r="J69" i="1"/>
  <c r="I69" i="1"/>
  <c r="H69" i="1"/>
  <c r="G69" i="1"/>
  <c r="F69" i="1"/>
  <c r="E69" i="1"/>
  <c r="D69" i="1"/>
  <c r="C69" i="1"/>
  <c r="B69" i="1"/>
  <c r="K68" i="1"/>
  <c r="J68" i="1"/>
  <c r="I68" i="1"/>
  <c r="H68" i="1"/>
  <c r="G68" i="1"/>
  <c r="F68" i="1"/>
  <c r="E68" i="1"/>
  <c r="D68" i="1"/>
  <c r="C68" i="1"/>
  <c r="B68" i="1"/>
  <c r="K73" i="1"/>
  <c r="J73" i="1"/>
  <c r="I73" i="1"/>
  <c r="H73" i="1"/>
  <c r="G73" i="1"/>
  <c r="F73" i="1"/>
  <c r="E73" i="1"/>
  <c r="D73" i="1"/>
  <c r="C73" i="1"/>
  <c r="B73" i="1"/>
  <c r="C9" i="1"/>
  <c r="D9" i="1"/>
  <c r="E9" i="1"/>
  <c r="F9" i="1"/>
  <c r="G9" i="1"/>
  <c r="H9" i="1"/>
  <c r="I9" i="1"/>
  <c r="T9" i="1"/>
  <c r="S9" i="1"/>
  <c r="R9" i="1"/>
  <c r="Q9" i="1"/>
  <c r="P9" i="1"/>
  <c r="O9" i="1"/>
  <c r="N9" i="1"/>
  <c r="M9" i="1"/>
  <c r="I9" i="9"/>
  <c r="H9" i="9"/>
  <c r="AE9" i="1"/>
  <c r="AD9" i="1"/>
  <c r="AC9" i="1"/>
  <c r="AB9" i="1"/>
  <c r="AA9" i="1"/>
  <c r="Z9" i="1"/>
  <c r="Y9" i="1"/>
  <c r="X9" i="1"/>
  <c r="D16" i="1"/>
  <c r="E16" i="1"/>
  <c r="F16" i="1"/>
  <c r="G16" i="1"/>
  <c r="H16" i="1"/>
  <c r="I16" i="1"/>
  <c r="C16" i="1"/>
  <c r="G15" i="1"/>
  <c r="E15" i="1"/>
  <c r="C15" i="1"/>
  <c r="I15" i="1"/>
  <c r="I15" i="9"/>
  <c r="C14" i="1"/>
  <c r="C12" i="1"/>
  <c r="C13" i="1"/>
  <c r="D15" i="1"/>
  <c r="F15" i="1"/>
  <c r="H15" i="1"/>
  <c r="H15" i="9"/>
  <c r="AE15" i="1"/>
  <c r="AD15" i="1"/>
  <c r="AC15" i="1"/>
  <c r="AB15" i="1"/>
  <c r="AA15" i="1"/>
  <c r="Z15" i="1"/>
  <c r="Y15" i="1"/>
  <c r="X15" i="1"/>
  <c r="T15" i="1"/>
  <c r="S15" i="1"/>
  <c r="R15" i="1"/>
  <c r="Q15" i="1"/>
  <c r="P15" i="1"/>
  <c r="O15" i="1"/>
  <c r="N15" i="1"/>
  <c r="M15" i="1"/>
  <c r="K90" i="1"/>
  <c r="K17" i="1"/>
  <c r="J90" i="1"/>
  <c r="J17" i="1"/>
  <c r="I90" i="1"/>
  <c r="H90" i="1"/>
  <c r="G90" i="1"/>
  <c r="F90" i="1"/>
  <c r="E90" i="1"/>
  <c r="D90" i="1"/>
  <c r="C90" i="1"/>
  <c r="B90" i="1"/>
  <c r="K89" i="1"/>
  <c r="J89" i="1"/>
  <c r="I89" i="1"/>
  <c r="H89" i="1"/>
  <c r="G89" i="1"/>
  <c r="F89" i="1"/>
  <c r="E89" i="1"/>
  <c r="D89" i="1"/>
  <c r="C89" i="1"/>
  <c r="B89" i="1"/>
  <c r="K88" i="1"/>
  <c r="J88" i="1"/>
  <c r="I88" i="1"/>
  <c r="H88" i="1"/>
  <c r="G88" i="1"/>
  <c r="F88" i="1"/>
  <c r="E88" i="1"/>
  <c r="D88" i="1"/>
  <c r="C88" i="1"/>
  <c r="B88" i="1"/>
  <c r="K87" i="1"/>
  <c r="K10" i="1"/>
  <c r="J87" i="1"/>
  <c r="J10" i="1"/>
  <c r="I87" i="1"/>
  <c r="H87" i="1"/>
  <c r="G87" i="1"/>
  <c r="F87" i="1"/>
  <c r="E87" i="1"/>
  <c r="D87" i="1"/>
  <c r="C87" i="1"/>
  <c r="B87" i="1"/>
  <c r="K86" i="1"/>
  <c r="J86" i="1"/>
  <c r="I86" i="1"/>
  <c r="H86" i="1"/>
  <c r="G86" i="1"/>
  <c r="F86" i="1"/>
  <c r="E86" i="1"/>
  <c r="D86" i="1"/>
  <c r="C86" i="1"/>
  <c r="B86" i="1"/>
  <c r="K85" i="1"/>
  <c r="J85" i="1"/>
  <c r="I85" i="1"/>
  <c r="H85" i="1"/>
  <c r="G85" i="1"/>
  <c r="F85" i="1"/>
  <c r="E85" i="1"/>
  <c r="D85" i="1"/>
  <c r="C85" i="1"/>
  <c r="B85" i="1"/>
  <c r="K84" i="1"/>
  <c r="J84" i="1"/>
  <c r="I84" i="1"/>
  <c r="H84" i="1"/>
  <c r="G84" i="1"/>
  <c r="F84" i="1"/>
  <c r="E84" i="1"/>
  <c r="D84" i="1"/>
  <c r="C84" i="1"/>
  <c r="B84" i="1"/>
  <c r="K83" i="1"/>
  <c r="J83" i="1"/>
  <c r="I83" i="1"/>
  <c r="H83" i="1"/>
  <c r="G83" i="1"/>
  <c r="F83" i="1"/>
  <c r="E83" i="1"/>
  <c r="D83" i="1"/>
  <c r="C83" i="1"/>
  <c r="B83" i="1"/>
  <c r="K82" i="1"/>
  <c r="J82" i="1"/>
  <c r="I82" i="1"/>
  <c r="H82" i="1"/>
  <c r="G82" i="1"/>
  <c r="F82" i="1"/>
  <c r="E82" i="1"/>
  <c r="D82" i="1"/>
  <c r="C82" i="1"/>
  <c r="B82" i="1"/>
  <c r="K81" i="1"/>
  <c r="J81" i="1"/>
  <c r="I81" i="1"/>
  <c r="H81" i="1"/>
  <c r="G81" i="1"/>
  <c r="F81" i="1"/>
  <c r="E81" i="1"/>
  <c r="D81" i="1"/>
  <c r="C81" i="1"/>
  <c r="B81" i="1"/>
  <c r="K80" i="1"/>
  <c r="J80" i="1"/>
  <c r="I80" i="1"/>
  <c r="H80" i="1"/>
  <c r="G80" i="1"/>
  <c r="F80" i="1"/>
  <c r="E80" i="1"/>
  <c r="D80" i="1"/>
  <c r="C80" i="1"/>
  <c r="B80" i="1"/>
  <c r="K79" i="1"/>
  <c r="J79" i="1"/>
  <c r="I79" i="1"/>
  <c r="I17" i="1"/>
  <c r="I10" i="1"/>
  <c r="H79" i="1"/>
  <c r="H17" i="1"/>
  <c r="H10" i="1"/>
  <c r="G79" i="1"/>
  <c r="G17" i="1"/>
  <c r="G10" i="1"/>
  <c r="F79" i="1"/>
  <c r="F17" i="1"/>
  <c r="F10" i="1"/>
  <c r="E79" i="1"/>
  <c r="E17" i="1"/>
  <c r="E10" i="1"/>
  <c r="D79" i="1"/>
  <c r="D17" i="1"/>
  <c r="D10" i="1"/>
  <c r="C79" i="1"/>
  <c r="C17" i="1"/>
  <c r="C10" i="1"/>
  <c r="B79" i="1"/>
  <c r="B17" i="1"/>
  <c r="B10" i="1"/>
  <c r="B8" i="1"/>
  <c r="B7" i="1"/>
  <c r="B14" i="1"/>
  <c r="B13" i="1"/>
  <c r="B9" i="1"/>
  <c r="B12" i="1"/>
  <c r="AE10" i="1"/>
  <c r="AD10" i="1"/>
  <c r="AC10" i="1"/>
  <c r="AB10" i="1"/>
  <c r="AA10" i="1"/>
  <c r="Z10" i="1"/>
  <c r="Y10" i="1"/>
  <c r="X10" i="1"/>
  <c r="T10" i="1"/>
  <c r="S10" i="1"/>
  <c r="R10" i="1"/>
  <c r="Q10" i="1"/>
  <c r="P10" i="1"/>
  <c r="O10" i="1"/>
  <c r="N10" i="1"/>
  <c r="M10" i="1"/>
  <c r="B91" i="1"/>
  <c r="D91" i="1"/>
  <c r="F91" i="1"/>
  <c r="G91" i="1"/>
  <c r="J91" i="1"/>
  <c r="K91" i="1"/>
  <c r="B92" i="1"/>
  <c r="D92" i="1"/>
  <c r="F92" i="1"/>
  <c r="G92" i="1"/>
  <c r="J92" i="1"/>
  <c r="K92" i="1"/>
  <c r="B93" i="1"/>
  <c r="D93" i="1"/>
  <c r="F93" i="1"/>
  <c r="G93" i="1"/>
  <c r="J93" i="1"/>
  <c r="K93" i="1"/>
  <c r="B94" i="1"/>
  <c r="D94" i="1"/>
  <c r="J94" i="1"/>
  <c r="C91" i="1"/>
  <c r="H91" i="9"/>
  <c r="E91" i="1"/>
  <c r="C92" i="1"/>
  <c r="H92" i="9"/>
  <c r="I92" i="9"/>
  <c r="I92" i="1"/>
  <c r="E92" i="1"/>
  <c r="C93" i="1"/>
  <c r="H93" i="9"/>
  <c r="H93" i="1"/>
  <c r="E93" i="1"/>
  <c r="H94" i="9"/>
  <c r="I94" i="9"/>
  <c r="I94" i="1"/>
  <c r="E95" i="1"/>
  <c r="B16" i="1"/>
  <c r="M16" i="1"/>
  <c r="H92" i="1"/>
  <c r="H91" i="1"/>
  <c r="I91" i="9"/>
  <c r="I91" i="1"/>
  <c r="H95" i="9"/>
  <c r="H95" i="1"/>
  <c r="B95" i="1"/>
  <c r="C95" i="1"/>
  <c r="K95" i="1"/>
  <c r="H96" i="9"/>
  <c r="H96" i="1"/>
  <c r="I93" i="9"/>
  <c r="I93" i="1"/>
  <c r="I95" i="9"/>
  <c r="I95" i="1"/>
  <c r="H94" i="1"/>
  <c r="J97" i="10"/>
  <c r="B97" i="1"/>
  <c r="E97" i="1"/>
  <c r="D97" i="1"/>
  <c r="E99" i="1"/>
  <c r="G101" i="1"/>
  <c r="G99" i="1"/>
  <c r="E100" i="1"/>
  <c r="C101" i="1"/>
  <c r="H101" i="9"/>
  <c r="I101" i="9"/>
  <c r="I101" i="1"/>
  <c r="K99" i="1"/>
  <c r="J98" i="10"/>
  <c r="J101" i="10"/>
  <c r="C99" i="1"/>
  <c r="B100" i="1"/>
  <c r="E101" i="1"/>
  <c r="H102" i="9"/>
  <c r="I102" i="9"/>
  <c r="F97" i="1"/>
  <c r="G98" i="1"/>
  <c r="D98" i="1"/>
  <c r="E98" i="1"/>
  <c r="B98" i="1"/>
  <c r="H101" i="1"/>
  <c r="H100" i="1"/>
  <c r="K100" i="1"/>
  <c r="D100" i="1"/>
  <c r="J102" i="10"/>
  <c r="I102" i="1"/>
  <c r="B102" i="1"/>
  <c r="D99" i="1"/>
  <c r="D102" i="1"/>
  <c r="C102" i="1"/>
  <c r="I97" i="9"/>
  <c r="I97" i="1"/>
  <c r="H97" i="1"/>
  <c r="H99" i="1"/>
  <c r="I99" i="9"/>
  <c r="I99" i="1"/>
  <c r="I100" i="9"/>
  <c r="I100" i="1"/>
  <c r="I96" i="9"/>
  <c r="I96" i="1"/>
  <c r="H98" i="9"/>
  <c r="H98" i="1"/>
  <c r="C100" i="1"/>
  <c r="I98" i="9"/>
  <c r="I98" i="1"/>
</calcChain>
</file>

<file path=xl/sharedStrings.xml><?xml version="1.0" encoding="utf-8"?>
<sst xmlns="http://schemas.openxmlformats.org/spreadsheetml/2006/main" count="1152" uniqueCount="311">
  <si>
    <t xml:space="preserve"> </t>
  </si>
  <si>
    <t>１．－（２）内　利付国債　１０年債（長期）</t>
    <rPh sb="6" eb="7">
      <t>ウチ</t>
    </rPh>
    <rPh sb="8" eb="10">
      <t>リツキ</t>
    </rPh>
    <rPh sb="10" eb="12">
      <t>コクサイ</t>
    </rPh>
    <rPh sb="15" eb="16">
      <t>ネン</t>
    </rPh>
    <rPh sb="16" eb="17">
      <t>サイ</t>
    </rPh>
    <rPh sb="18" eb="20">
      <t>チョウキ</t>
    </rPh>
    <phoneticPr fontId="2"/>
  </si>
  <si>
    <t>公社債合計</t>
    <rPh sb="0" eb="3">
      <t>コウシャサイ</t>
    </rPh>
    <rPh sb="3" eb="5">
      <t>ゴウケイ</t>
    </rPh>
    <phoneticPr fontId="2"/>
  </si>
  <si>
    <t>内　公募公共債</t>
    <rPh sb="0" eb="1">
      <t>ウチ</t>
    </rPh>
    <rPh sb="2" eb="4">
      <t>コウボ</t>
    </rPh>
    <rPh sb="4" eb="7">
      <t>コウキョウサイ</t>
    </rPh>
    <phoneticPr fontId="2"/>
  </si>
  <si>
    <t>内　公募民間債</t>
    <rPh sb="0" eb="1">
      <t>ウチ</t>
    </rPh>
    <rPh sb="2" eb="4">
      <t>コウボ</t>
    </rPh>
    <rPh sb="4" eb="6">
      <t>ミンカン</t>
    </rPh>
    <rPh sb="6" eb="7">
      <t>サイ</t>
    </rPh>
    <phoneticPr fontId="2"/>
  </si>
  <si>
    <t>(注）</t>
    <rPh sb="1" eb="2">
      <t>チュウ</t>
    </rPh>
    <phoneticPr fontId="2"/>
  </si>
  <si>
    <t>３．政府保証債</t>
    <rPh sb="2" eb="4">
      <t>セイフ</t>
    </rPh>
    <rPh sb="4" eb="6">
      <t>ホショウ</t>
    </rPh>
    <phoneticPr fontId="2"/>
  </si>
  <si>
    <t>５．普通社債（合計）</t>
    <rPh sb="7" eb="9">
      <t>ゴウケイ</t>
    </rPh>
    <phoneticPr fontId="2"/>
  </si>
  <si>
    <t>６．資産担保型社債</t>
    <rPh sb="2" eb="4">
      <t>シサン</t>
    </rPh>
    <rPh sb="4" eb="6">
      <t>タンポ</t>
    </rPh>
    <rPh sb="6" eb="7">
      <t>ガタ</t>
    </rPh>
    <rPh sb="7" eb="9">
      <t>シャサイ</t>
    </rPh>
    <phoneticPr fontId="3"/>
  </si>
  <si>
    <t>７．転換社債型新株予約権付社債</t>
    <rPh sb="2" eb="4">
      <t>テンカン</t>
    </rPh>
    <rPh sb="4" eb="6">
      <t>シャサイ</t>
    </rPh>
    <rPh sb="6" eb="7">
      <t>カタ</t>
    </rPh>
    <rPh sb="7" eb="9">
      <t>シンカブ</t>
    </rPh>
    <rPh sb="9" eb="11">
      <t>ヨヤク</t>
    </rPh>
    <rPh sb="11" eb="12">
      <t>ケン</t>
    </rPh>
    <rPh sb="12" eb="13">
      <t>ツキ</t>
    </rPh>
    <rPh sb="13" eb="15">
      <t>シャサイ</t>
    </rPh>
    <phoneticPr fontId="2"/>
  </si>
  <si>
    <t>８．金融債（合計）</t>
    <rPh sb="6" eb="8">
      <t>ゴウケイ</t>
    </rPh>
    <phoneticPr fontId="2"/>
  </si>
  <si>
    <t>８．－（１）内　割引金融債</t>
    <rPh sb="6" eb="7">
      <t>ウチ</t>
    </rPh>
    <phoneticPr fontId="2"/>
  </si>
  <si>
    <t>８．－（２）内　利付金融債</t>
    <rPh sb="6" eb="7">
      <t>ウチ</t>
    </rPh>
    <phoneticPr fontId="2"/>
  </si>
  <si>
    <t>９．円建非居住者債（合計）</t>
    <rPh sb="2" eb="4">
      <t>エンダ</t>
    </rPh>
    <rPh sb="4" eb="8">
      <t>ヒキョジュウシャ</t>
    </rPh>
    <rPh sb="8" eb="9">
      <t>サイ</t>
    </rPh>
    <rPh sb="10" eb="12">
      <t>ゴウケイ</t>
    </rPh>
    <phoneticPr fontId="3"/>
  </si>
  <si>
    <t>９．－（１）内　円建外債</t>
    <rPh sb="6" eb="7">
      <t>ウチ</t>
    </rPh>
    <phoneticPr fontId="2"/>
  </si>
  <si>
    <t>９．－（２）内　資産担保型社債</t>
    <rPh sb="6" eb="7">
      <t>ウチ</t>
    </rPh>
    <rPh sb="8" eb="10">
      <t>シサン</t>
    </rPh>
    <rPh sb="10" eb="12">
      <t>タンポ</t>
    </rPh>
    <rPh sb="12" eb="13">
      <t>ガタ</t>
    </rPh>
    <rPh sb="13" eb="15">
      <t>シャサイ</t>
    </rPh>
    <phoneticPr fontId="3"/>
  </si>
  <si>
    <t>４．財投機関債等</t>
    <rPh sb="2" eb="4">
      <t>ザイトウ</t>
    </rPh>
    <rPh sb="4" eb="6">
      <t>キカン</t>
    </rPh>
    <rPh sb="7" eb="8">
      <t>トウ</t>
    </rPh>
    <phoneticPr fontId="2"/>
  </si>
  <si>
    <t>１．国債合計（1-(1)～1-（11)の合計）</t>
    <rPh sb="2" eb="4">
      <t>コクサイ</t>
    </rPh>
    <rPh sb="4" eb="6">
      <t>ゴウケイ</t>
    </rPh>
    <rPh sb="20" eb="22">
      <t>ゴウケイ</t>
    </rPh>
    <phoneticPr fontId="2"/>
  </si>
  <si>
    <t>１．－（４）内　利付国債　６年債（長期）</t>
    <rPh sb="6" eb="7">
      <t>ウチ</t>
    </rPh>
    <rPh sb="8" eb="10">
      <t>リツキ</t>
    </rPh>
    <rPh sb="10" eb="12">
      <t>コクサイ</t>
    </rPh>
    <rPh sb="14" eb="15">
      <t>ネン</t>
    </rPh>
    <rPh sb="15" eb="16">
      <t>サイ</t>
    </rPh>
    <rPh sb="17" eb="18">
      <t>チョウ</t>
    </rPh>
    <rPh sb="18" eb="19">
      <t>チョウキ</t>
    </rPh>
    <phoneticPr fontId="2"/>
  </si>
  <si>
    <t>１．－（５）内　利付国債　５年債（中期）</t>
    <rPh sb="6" eb="7">
      <t>ウチ</t>
    </rPh>
    <rPh sb="8" eb="10">
      <t>リツキ</t>
    </rPh>
    <rPh sb="10" eb="12">
      <t>コクサイ</t>
    </rPh>
    <rPh sb="14" eb="15">
      <t>ネン</t>
    </rPh>
    <rPh sb="15" eb="16">
      <t>サイ</t>
    </rPh>
    <rPh sb="17" eb="18">
      <t>チュウ</t>
    </rPh>
    <rPh sb="18" eb="19">
      <t>チョウキ</t>
    </rPh>
    <phoneticPr fontId="2"/>
  </si>
  <si>
    <t>１．－（６）内　利付国債　４年、２年債（中期）</t>
    <rPh sb="6" eb="7">
      <t>ウチ</t>
    </rPh>
    <rPh sb="8" eb="10">
      <t>リツキ</t>
    </rPh>
    <rPh sb="10" eb="12">
      <t>コクサイ</t>
    </rPh>
    <rPh sb="14" eb="15">
      <t>ネン</t>
    </rPh>
    <rPh sb="17" eb="18">
      <t>ネン</t>
    </rPh>
    <rPh sb="18" eb="19">
      <t>サイ</t>
    </rPh>
    <rPh sb="20" eb="21">
      <t>チュウ</t>
    </rPh>
    <rPh sb="21" eb="22">
      <t>チョウキ</t>
    </rPh>
    <phoneticPr fontId="2"/>
  </si>
  <si>
    <t>１．－（８）内　割引国債　５年、３年債（中期）</t>
    <rPh sb="6" eb="7">
      <t>ウチ</t>
    </rPh>
    <rPh sb="8" eb="10">
      <t>ワリビキ</t>
    </rPh>
    <rPh sb="10" eb="12">
      <t>コクサイ</t>
    </rPh>
    <rPh sb="14" eb="15">
      <t>ネン</t>
    </rPh>
    <rPh sb="17" eb="18">
      <t>ネン</t>
    </rPh>
    <rPh sb="18" eb="19">
      <t>サイ</t>
    </rPh>
    <rPh sb="20" eb="21">
      <t>チュウ</t>
    </rPh>
    <rPh sb="21" eb="22">
      <t>チョウキ</t>
    </rPh>
    <phoneticPr fontId="2"/>
  </si>
  <si>
    <t>１．－（９）内　割引国債　１年、６か月、３か月債（短期）</t>
    <rPh sb="6" eb="7">
      <t>ウチ</t>
    </rPh>
    <rPh sb="8" eb="10">
      <t>ワリビキ</t>
    </rPh>
    <rPh sb="10" eb="12">
      <t>コクサイ</t>
    </rPh>
    <rPh sb="14" eb="15">
      <t>ネン</t>
    </rPh>
    <rPh sb="18" eb="19">
      <t>ゲツ</t>
    </rPh>
    <rPh sb="22" eb="23">
      <t>ゲツ</t>
    </rPh>
    <rPh sb="23" eb="24">
      <t>サイ</t>
    </rPh>
    <rPh sb="25" eb="27">
      <t>タンキ</t>
    </rPh>
    <phoneticPr fontId="2"/>
  </si>
  <si>
    <t>１．－（３）内　利付国債（物価連動・10年）</t>
    <rPh sb="6" eb="7">
      <t>ウチ</t>
    </rPh>
    <rPh sb="8" eb="10">
      <t>リツキ</t>
    </rPh>
    <rPh sb="10" eb="12">
      <t>コクサイ</t>
    </rPh>
    <rPh sb="13" eb="15">
      <t>ブッカ</t>
    </rPh>
    <rPh sb="15" eb="17">
      <t>レンドウ</t>
    </rPh>
    <rPh sb="20" eb="21">
      <t>ネン</t>
    </rPh>
    <phoneticPr fontId="2"/>
  </si>
  <si>
    <t>１．市中消化国債（1-(1)～1-（10)の合計）</t>
    <rPh sb="2" eb="4">
      <t>シチュウ</t>
    </rPh>
    <rPh sb="4" eb="6">
      <t>ショウカ</t>
    </rPh>
    <rPh sb="6" eb="8">
      <t>コクサイ</t>
    </rPh>
    <rPh sb="22" eb="24">
      <t>ゴウケイ</t>
    </rPh>
    <phoneticPr fontId="2"/>
  </si>
  <si>
    <r>
      <t xml:space="preserve">年月中
</t>
    </r>
    <r>
      <rPr>
        <sz val="9"/>
        <rFont val="Century"/>
        <family val="1"/>
      </rPr>
      <t>During Year or Month</t>
    </r>
    <rPh sb="2" eb="3">
      <t>ナカ</t>
    </rPh>
    <phoneticPr fontId="2"/>
  </si>
  <si>
    <r>
      <t>【年中】</t>
    </r>
    <r>
      <rPr>
        <sz val="12"/>
        <rFont val="Century"/>
        <family val="1"/>
      </rPr>
      <t xml:space="preserve"> </t>
    </r>
    <r>
      <rPr>
        <sz val="9"/>
        <rFont val="Century"/>
        <family val="1"/>
      </rPr>
      <t>During the year</t>
    </r>
    <rPh sb="1" eb="2">
      <t>レキネン</t>
    </rPh>
    <rPh sb="2" eb="3">
      <t>チュウ</t>
    </rPh>
    <phoneticPr fontId="2"/>
  </si>
  <si>
    <r>
      <t>【月中】</t>
    </r>
    <r>
      <rPr>
        <sz val="12"/>
        <rFont val="Century"/>
        <family val="1"/>
      </rPr>
      <t xml:space="preserve"> </t>
    </r>
    <r>
      <rPr>
        <sz val="9"/>
        <rFont val="Century"/>
        <family val="1"/>
      </rPr>
      <t>During the month</t>
    </r>
    <rPh sb="1" eb="2">
      <t>ゲッカン</t>
    </rPh>
    <rPh sb="2" eb="3">
      <t>チュウ</t>
    </rPh>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</si>
  <si>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</si>
  <si>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</si>
  <si>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増減（△）
</t>
    </r>
    <r>
      <rPr>
        <sz val="9"/>
        <rFont val="Century"/>
        <family val="1"/>
      </rPr>
      <t>Net</t>
    </r>
    <r>
      <rPr>
        <sz val="9"/>
        <rFont val="ＭＳ Ｐ明朝"/>
        <family val="1"/>
        <charset val="128"/>
      </rPr>
      <t xml:space="preserve">
（a－b）</t>
    </r>
    <phoneticPr fontId="2"/>
  </si>
  <si>
    <r>
      <t>現存額</t>
    </r>
    <r>
      <rPr>
        <sz val="11"/>
        <rFont val="ＭＳ Ｐ明朝"/>
        <family val="1"/>
        <charset val="128"/>
      </rPr>
      <t xml:space="preserve">(年末･年度末･月末)
</t>
    </r>
    <r>
      <rPr>
        <sz val="9"/>
        <rFont val="Century"/>
        <family val="1"/>
      </rPr>
      <t>Outstaning</t>
    </r>
    <rPh sb="4" eb="6">
      <t>ネンマツ</t>
    </rPh>
    <rPh sb="7" eb="10">
      <t>ネンドマツ</t>
    </rPh>
    <rPh sb="11" eb="13">
      <t>ゲツマツ</t>
    </rPh>
    <phoneticPr fontId="2"/>
  </si>
  <si>
    <r>
      <t xml:space="preserve">銘柄数
</t>
    </r>
    <r>
      <rPr>
        <sz val="9"/>
        <rFont val="Century"/>
        <family val="1"/>
      </rPr>
      <t>No. of Issues</t>
    </r>
    <phoneticPr fontId="2"/>
  </si>
  <si>
    <r>
      <t xml:space="preserve">金額(a)
</t>
    </r>
    <r>
      <rPr>
        <sz val="9"/>
        <rFont val="Century"/>
        <family val="1"/>
      </rPr>
      <t>Amount of Issued</t>
    </r>
    <phoneticPr fontId="2"/>
  </si>
  <si>
    <r>
      <t xml:space="preserve">定時償還額
</t>
    </r>
    <r>
      <rPr>
        <sz val="9"/>
        <rFont val="Century"/>
        <family val="1"/>
      </rPr>
      <t>Scheduled Redemption</t>
    </r>
    <phoneticPr fontId="2"/>
  </si>
  <si>
    <r>
      <t xml:space="preserve">買入消却額
</t>
    </r>
    <r>
      <rPr>
        <sz val="9"/>
        <rFont val="Century"/>
        <family val="1"/>
      </rPr>
      <t>Buy-back Redemption</t>
    </r>
    <phoneticPr fontId="2"/>
  </si>
  <si>
    <r>
      <t xml:space="preserve">金額
</t>
    </r>
    <r>
      <rPr>
        <sz val="9"/>
        <rFont val="Century"/>
        <family val="1"/>
      </rPr>
      <t>Amount of Issued</t>
    </r>
    <phoneticPr fontId="2"/>
  </si>
  <si>
    <r>
      <t xml:space="preserve">銘柄数
</t>
    </r>
    <r>
      <rPr>
        <sz val="9"/>
        <rFont val="Century"/>
        <family val="1"/>
      </rPr>
      <t>No. of Issues</t>
    </r>
    <phoneticPr fontId="2"/>
  </si>
  <si>
    <r>
      <t xml:space="preserve">金額
</t>
    </r>
    <r>
      <rPr>
        <sz val="9"/>
        <rFont val="Century"/>
        <family val="1"/>
      </rPr>
      <t>Amount of Issued</t>
    </r>
    <phoneticPr fontId="2"/>
  </si>
  <si>
    <r>
      <t xml:space="preserve">満期償還額
</t>
    </r>
    <r>
      <rPr>
        <sz val="9"/>
        <rFont val="Century"/>
        <family val="1"/>
      </rPr>
      <t>Maturity Redemption</t>
    </r>
    <phoneticPr fontId="2"/>
  </si>
  <si>
    <r>
      <t xml:space="preserve">【月中】
</t>
    </r>
    <r>
      <rPr>
        <sz val="9"/>
        <rFont val="Century"/>
        <family val="1"/>
      </rPr>
      <t>During the month</t>
    </r>
    <rPh sb="1" eb="2">
      <t>ゲッカン</t>
    </rPh>
    <rPh sb="2" eb="3">
      <t>チュウ</t>
    </rPh>
    <phoneticPr fontId="2"/>
  </si>
  <si>
    <r>
      <t>【年中】</t>
    </r>
    <r>
      <rPr>
        <sz val="9"/>
        <rFont val="Century"/>
        <family val="1"/>
      </rPr>
      <t>During the year</t>
    </r>
    <rPh sb="1" eb="2">
      <t>レキネン</t>
    </rPh>
    <rPh sb="2" eb="3">
      <t>チュウ</t>
    </rPh>
    <phoneticPr fontId="2"/>
  </si>
  <si>
    <t xml:space="preserve">Note: </t>
    <phoneticPr fontId="2"/>
  </si>
  <si>
    <r>
      <t xml:space="preserve">合計(b)
</t>
    </r>
    <r>
      <rPr>
        <sz val="9"/>
        <rFont val="Century"/>
        <family val="1"/>
      </rPr>
      <t>Total</t>
    </r>
    <phoneticPr fontId="2"/>
  </si>
  <si>
    <t>1. Figures are rounded off.</t>
    <phoneticPr fontId="2"/>
  </si>
  <si>
    <r>
      <t xml:space="preserve">繰上償還額
</t>
    </r>
    <r>
      <rPr>
        <sz val="8"/>
        <rFont val="Century"/>
        <family val="1"/>
      </rPr>
      <t>Advanced Redemption</t>
    </r>
    <rPh sb="0" eb="2">
      <t>クリアゲ</t>
    </rPh>
    <phoneticPr fontId="2"/>
  </si>
  <si>
    <t>3. Publicly-offered private bonds represent aggregate of corporate bonds, ABS, Convertible Bonds.</t>
    <phoneticPr fontId="2"/>
  </si>
  <si>
    <r>
      <t>4. Buy-back redeemed amount includes amount converted.</t>
    </r>
    <r>
      <rPr>
        <sz val="9"/>
        <rFont val="ＭＳ Ｐ明朝"/>
        <family val="1"/>
        <charset val="128"/>
      </rPr>
      <t>　</t>
    </r>
    <r>
      <rPr>
        <sz val="9"/>
        <rFont val="Century"/>
        <family val="1"/>
      </rPr>
      <t>It also includes some redeemed by means other than scheduled redemption and buy-back redemption.</t>
    </r>
    <phoneticPr fontId="2"/>
  </si>
  <si>
    <t>2. Total public and corporate bonds  do not include private placed municipal bonds.</t>
    <phoneticPr fontId="2"/>
  </si>
  <si>
    <r>
      <t>　</t>
    </r>
    <r>
      <rPr>
        <sz val="9"/>
        <rFont val="Century"/>
        <family val="1"/>
      </rPr>
      <t>Total</t>
    </r>
    <phoneticPr fontId="2"/>
  </si>
  <si>
    <r>
      <t>　</t>
    </r>
    <r>
      <rPr>
        <sz val="9"/>
        <rFont val="Century"/>
        <family val="1"/>
      </rPr>
      <t>Publicly-offered private bonds</t>
    </r>
    <phoneticPr fontId="2"/>
  </si>
  <si>
    <r>
      <t>　</t>
    </r>
    <r>
      <rPr>
        <sz val="9"/>
        <rFont val="Century"/>
        <family val="1"/>
      </rPr>
      <t>Publicly-offered public bonds</t>
    </r>
    <phoneticPr fontId="2"/>
  </si>
  <si>
    <r>
      <t>　Ｇ</t>
    </r>
    <r>
      <rPr>
        <sz val="9"/>
        <rFont val="Century"/>
        <family val="1"/>
      </rPr>
      <t>overnment Bonds(Total)</t>
    </r>
    <phoneticPr fontId="2"/>
  </si>
  <si>
    <r>
      <t>　</t>
    </r>
    <r>
      <rPr>
        <sz val="9"/>
        <rFont val="Century"/>
        <family val="1"/>
      </rPr>
      <t>Public Offerings</t>
    </r>
    <phoneticPr fontId="2"/>
  </si>
  <si>
    <r>
      <t>　</t>
    </r>
    <r>
      <rPr>
        <sz val="9"/>
        <rFont val="Century"/>
        <family val="1"/>
      </rPr>
      <t>10-Year Gov't Bonds</t>
    </r>
    <phoneticPr fontId="2"/>
  </si>
  <si>
    <r>
      <t>　</t>
    </r>
    <r>
      <rPr>
        <sz val="9"/>
        <rFont val="Century"/>
        <family val="1"/>
      </rPr>
      <t>Interest bearing Government Bonds(Inflation-Indexed JGB)</t>
    </r>
    <phoneticPr fontId="2"/>
  </si>
  <si>
    <r>
      <t>　</t>
    </r>
    <r>
      <rPr>
        <sz val="9"/>
        <rFont val="Century"/>
        <family val="1"/>
      </rPr>
      <t>6-Year Gov't Bonds</t>
    </r>
    <phoneticPr fontId="2"/>
  </si>
  <si>
    <r>
      <t>　</t>
    </r>
    <r>
      <rPr>
        <sz val="9"/>
        <rFont val="Century"/>
        <family val="1"/>
      </rPr>
      <t>5-Year Gov't Bonds</t>
    </r>
    <phoneticPr fontId="2"/>
  </si>
  <si>
    <r>
      <t>　</t>
    </r>
    <r>
      <rPr>
        <sz val="9"/>
        <rFont val="Century"/>
        <family val="1"/>
      </rPr>
      <t>4,2-Year Gov't Bonds</t>
    </r>
    <phoneticPr fontId="2"/>
  </si>
  <si>
    <r>
      <t>　</t>
    </r>
    <r>
      <rPr>
        <sz val="9"/>
        <rFont val="Century"/>
        <family val="1"/>
      </rPr>
      <t xml:space="preserve">30-Year </t>
    </r>
    <r>
      <rPr>
        <sz val="9"/>
        <rFont val="ＭＳ Ｐ明朝"/>
        <family val="1"/>
        <charset val="128"/>
      </rPr>
      <t>Ｄ</t>
    </r>
    <r>
      <rPr>
        <sz val="9"/>
        <rFont val="Century"/>
        <family val="1"/>
      </rPr>
      <t>iscount Gov't Bonds</t>
    </r>
    <phoneticPr fontId="2"/>
  </si>
  <si>
    <r>
      <t>　</t>
    </r>
    <r>
      <rPr>
        <sz val="9"/>
        <rFont val="Century"/>
        <family val="1"/>
      </rPr>
      <t xml:space="preserve">Medium-term </t>
    </r>
    <r>
      <rPr>
        <sz val="9"/>
        <rFont val="ＭＳ Ｐ明朝"/>
        <family val="1"/>
        <charset val="128"/>
      </rPr>
      <t>Ｄ</t>
    </r>
    <r>
      <rPr>
        <sz val="9"/>
        <rFont val="Century"/>
        <family val="1"/>
      </rPr>
      <t>iscount Gov't Bonds</t>
    </r>
    <phoneticPr fontId="2"/>
  </si>
  <si>
    <r>
      <t>　Ｔ</t>
    </r>
    <r>
      <rPr>
        <sz val="9"/>
        <rFont val="Century"/>
        <family val="1"/>
      </rPr>
      <t>reasury Bills</t>
    </r>
    <phoneticPr fontId="2"/>
  </si>
  <si>
    <r>
      <t>　</t>
    </r>
    <r>
      <rPr>
        <sz val="9"/>
        <rFont val="Century"/>
        <family val="1"/>
      </rPr>
      <t>JGB for Individual Investors</t>
    </r>
    <phoneticPr fontId="2"/>
  </si>
  <si>
    <r>
      <t>　</t>
    </r>
    <r>
      <rPr>
        <sz val="9"/>
        <rFont val="Century"/>
        <family val="1"/>
      </rPr>
      <t>Bank Debentures(Total)</t>
    </r>
    <phoneticPr fontId="2"/>
  </si>
  <si>
    <r>
      <t>　</t>
    </r>
    <r>
      <rPr>
        <sz val="9"/>
        <rFont val="Century"/>
        <family val="1"/>
      </rPr>
      <t>Discount Bank Debentures</t>
    </r>
    <phoneticPr fontId="2"/>
  </si>
  <si>
    <r>
      <t>　</t>
    </r>
    <r>
      <rPr>
        <sz val="9"/>
        <rFont val="Century"/>
        <family val="1"/>
      </rPr>
      <t>Interest-Bearing Bank Debentures</t>
    </r>
    <phoneticPr fontId="2"/>
  </si>
  <si>
    <r>
      <t xml:space="preserve">転換額
</t>
    </r>
    <r>
      <rPr>
        <sz val="9"/>
        <rFont val="Century"/>
        <family val="1"/>
      </rPr>
      <t>Amount of Conversion</t>
    </r>
    <rPh sb="0" eb="2">
      <t>テンカン</t>
    </rPh>
    <rPh sb="2" eb="3">
      <t>ガク</t>
    </rPh>
    <phoneticPr fontId="2"/>
  </si>
  <si>
    <t xml:space="preserve"> </t>
    <phoneticPr fontId="2"/>
  </si>
  <si>
    <t>１．－（１）内　利付国債　４０、３０、２０、１５年債（超長期）</t>
    <rPh sb="6" eb="7">
      <t>ウチ</t>
    </rPh>
    <rPh sb="8" eb="10">
      <t>リツキ</t>
    </rPh>
    <rPh sb="10" eb="12">
      <t>コクサイ</t>
    </rPh>
    <rPh sb="24" eb="25">
      <t>ネン</t>
    </rPh>
    <rPh sb="25" eb="26">
      <t>サイ</t>
    </rPh>
    <rPh sb="27" eb="28">
      <t>チョウ</t>
    </rPh>
    <rPh sb="28" eb="30">
      <t>チョウキ</t>
    </rPh>
    <phoneticPr fontId="2"/>
  </si>
  <si>
    <r>
      <t>　</t>
    </r>
    <r>
      <rPr>
        <sz val="9"/>
        <rFont val="Century"/>
        <family val="1"/>
      </rPr>
      <t>Interest bearing Government Bonds(40, 30, 20, 15-year Gov’t Bond)</t>
    </r>
    <phoneticPr fontId="2"/>
  </si>
  <si>
    <t>１．－（11）内　日本銀行応募等</t>
    <rPh sb="7" eb="8">
      <t>ウチ</t>
    </rPh>
    <rPh sb="9" eb="11">
      <t>ニホン</t>
    </rPh>
    <rPh sb="11" eb="13">
      <t>ギンコウ</t>
    </rPh>
    <rPh sb="13" eb="15">
      <t>オウボ</t>
    </rPh>
    <rPh sb="15" eb="16">
      <t>トウ</t>
    </rPh>
    <phoneticPr fontId="2"/>
  </si>
  <si>
    <r>
      <t>　</t>
    </r>
    <r>
      <rPr>
        <sz val="9"/>
        <rFont val="Century"/>
        <family val="1"/>
      </rPr>
      <t>Bank of Japan</t>
    </r>
    <phoneticPr fontId="2"/>
  </si>
  <si>
    <t>１．－（７）内　割引国債　３０年債（超長期）</t>
    <rPh sb="6" eb="7">
      <t>ウチ</t>
    </rPh>
    <rPh sb="8" eb="10">
      <t>ワリビキ</t>
    </rPh>
    <rPh sb="10" eb="12">
      <t>コクサイ</t>
    </rPh>
    <rPh sb="15" eb="16">
      <t>ネン</t>
    </rPh>
    <rPh sb="16" eb="17">
      <t>サイ</t>
    </rPh>
    <phoneticPr fontId="2"/>
  </si>
  <si>
    <t>５．日本銀行応募等には、資金運用部引受け分及び郵便貯金資金の金融自由化対策資金による応募分（2001年3月まで発行）、
　　財政投融資改革に伴う経過措置分（2001年4月から2008年3月まで発行）を含みます。</t>
    <rPh sb="2" eb="4">
      <t>ニホン</t>
    </rPh>
    <rPh sb="4" eb="6">
      <t>ギンコウ</t>
    </rPh>
    <rPh sb="6" eb="8">
      <t>オウボ</t>
    </rPh>
    <rPh sb="8" eb="9">
      <t>トウ</t>
    </rPh>
    <rPh sb="12" eb="14">
      <t>シキン</t>
    </rPh>
    <rPh sb="14" eb="16">
      <t>ウンヨウ</t>
    </rPh>
    <rPh sb="16" eb="17">
      <t>ブ</t>
    </rPh>
    <rPh sb="17" eb="19">
      <t>ヒキウ</t>
    </rPh>
    <rPh sb="20" eb="21">
      <t>ブン</t>
    </rPh>
    <rPh sb="21" eb="22">
      <t>オヨ</t>
    </rPh>
    <rPh sb="23" eb="25">
      <t>ユウビン</t>
    </rPh>
    <rPh sb="25" eb="27">
      <t>チョキン</t>
    </rPh>
    <rPh sb="27" eb="29">
      <t>シキン</t>
    </rPh>
    <rPh sb="30" eb="32">
      <t>キンユウ</t>
    </rPh>
    <rPh sb="32" eb="35">
      <t>ジユウカ</t>
    </rPh>
    <rPh sb="35" eb="37">
      <t>タイサク</t>
    </rPh>
    <rPh sb="37" eb="39">
      <t>シキン</t>
    </rPh>
    <rPh sb="42" eb="44">
      <t>オウボ</t>
    </rPh>
    <rPh sb="44" eb="45">
      <t>ブン</t>
    </rPh>
    <rPh sb="55" eb="57">
      <t>ハッコウ</t>
    </rPh>
    <rPh sb="62" eb="64">
      <t>ザイセイ</t>
    </rPh>
    <rPh sb="64" eb="67">
      <t>トウユウシ</t>
    </rPh>
    <rPh sb="67" eb="69">
      <t>カイカク</t>
    </rPh>
    <rPh sb="70" eb="71">
      <t>トモナ</t>
    </rPh>
    <rPh sb="72" eb="74">
      <t>ケイカ</t>
    </rPh>
    <rPh sb="74" eb="76">
      <t>ソチ</t>
    </rPh>
    <rPh sb="76" eb="77">
      <t>ブン</t>
    </rPh>
    <rPh sb="91" eb="92">
      <t>ネン</t>
    </rPh>
    <rPh sb="93" eb="94">
      <t>ガツ</t>
    </rPh>
    <rPh sb="96" eb="98">
      <t>ハッコウ</t>
    </rPh>
    <rPh sb="100" eb="101">
      <t>フク</t>
    </rPh>
    <phoneticPr fontId="5"/>
  </si>
  <si>
    <t>２．地方債</t>
    <phoneticPr fontId="2"/>
  </si>
  <si>
    <r>
      <t>　</t>
    </r>
    <r>
      <rPr>
        <sz val="9"/>
        <rFont val="Century"/>
        <family val="1"/>
      </rPr>
      <t>Municipal Bonds</t>
    </r>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</si>
  <si>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</si>
  <si>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</si>
  <si>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</si>
  <si>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</si>
  <si>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r>
      <t xml:space="preserve">銘柄数
</t>
    </r>
    <r>
      <rPr>
        <sz val="9"/>
        <rFont val="Century"/>
        <family val="1"/>
      </rPr>
      <t>No. of Issues</t>
    </r>
    <phoneticPr fontId="2"/>
  </si>
  <si>
    <r>
      <t xml:space="preserve">金額(a)
</t>
    </r>
    <r>
      <rPr>
        <sz val="9"/>
        <rFont val="Century"/>
        <family val="1"/>
      </rPr>
      <t>Amount of Issued</t>
    </r>
    <phoneticPr fontId="2"/>
  </si>
  <si>
    <r>
      <t xml:space="preserve">満期償還額
</t>
    </r>
    <r>
      <rPr>
        <sz val="9"/>
        <rFont val="Century"/>
        <family val="1"/>
      </rPr>
      <t>Maturity Redemption</t>
    </r>
    <phoneticPr fontId="2"/>
  </si>
  <si>
    <r>
      <t xml:space="preserve">定時償還額
</t>
    </r>
    <r>
      <rPr>
        <sz val="9"/>
        <rFont val="Century"/>
        <family val="1"/>
      </rPr>
      <t>Scheduled Redemption</t>
    </r>
    <phoneticPr fontId="2"/>
  </si>
  <si>
    <r>
      <t xml:space="preserve">買入消却額
</t>
    </r>
    <r>
      <rPr>
        <sz val="9"/>
        <rFont val="Century"/>
        <family val="1"/>
      </rPr>
      <t>Buy-back Redemption</t>
    </r>
    <phoneticPr fontId="2"/>
  </si>
  <si>
    <r>
      <t xml:space="preserve">金額
</t>
    </r>
    <r>
      <rPr>
        <sz val="9"/>
        <rFont val="Century"/>
        <family val="1"/>
      </rPr>
      <t>Amount of Issued</t>
    </r>
    <phoneticPr fontId="2"/>
  </si>
  <si>
    <t xml:space="preserve">Note: </t>
    <phoneticPr fontId="2"/>
  </si>
  <si>
    <t>1. Figures are rounded off.</t>
    <phoneticPr fontId="2"/>
  </si>
  <si>
    <r>
      <t>　</t>
    </r>
    <r>
      <rPr>
        <sz val="9"/>
        <rFont val="Century"/>
        <family val="1"/>
      </rPr>
      <t>Government-Guaranteed</t>
    </r>
    <r>
      <rPr>
        <sz val="9"/>
        <rFont val="ＭＳ Ｐ明朝"/>
        <family val="1"/>
        <charset val="128"/>
      </rPr>
      <t>　</t>
    </r>
    <r>
      <rPr>
        <sz val="9"/>
        <rFont val="Century"/>
        <family val="1"/>
      </rPr>
      <t>Bonds</t>
    </r>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</si>
  <si>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</si>
  <si>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</si>
  <si>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</si>
  <si>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</si>
  <si>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t xml:space="preserve">Note: </t>
    <phoneticPr fontId="2"/>
  </si>
  <si>
    <t>1. Figures are rounded off.</t>
    <phoneticPr fontId="2"/>
  </si>
  <si>
    <t xml:space="preserve">2. Government-Guaranteed Bonds are publicly offered.
</t>
    <phoneticPr fontId="2"/>
  </si>
  <si>
    <t>3. Buy-back redeemed amount includes the amount of Government Bonds converted.</t>
    <phoneticPr fontId="2"/>
  </si>
  <si>
    <r>
      <t>　</t>
    </r>
    <r>
      <rPr>
        <sz val="9"/>
        <rFont val="Century"/>
        <family val="1"/>
      </rPr>
      <t>FILP-Agency Bonds</t>
    </r>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</si>
  <si>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</si>
  <si>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</si>
  <si>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</si>
  <si>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</si>
  <si>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t xml:space="preserve">Note: </t>
    <phoneticPr fontId="2"/>
  </si>
  <si>
    <t>1. Figures are rounded off.</t>
    <phoneticPr fontId="2"/>
  </si>
  <si>
    <t>2. These include bonds issued by the Public Corporation related to the Regional Government.</t>
    <phoneticPr fontId="2"/>
  </si>
  <si>
    <r>
      <t>　</t>
    </r>
    <r>
      <rPr>
        <sz val="9"/>
        <rFont val="Century"/>
        <family val="1"/>
      </rPr>
      <t>Corporate Straight Bonds(Total)</t>
    </r>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</si>
  <si>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</si>
  <si>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</si>
  <si>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</si>
  <si>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</si>
  <si>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t>2. Corporate Bonds include Dual Currency Bonds, Reverse Dual Currency Bonds and Foreign Currency Denominated Bonds
   (converted into yen at the current exchange rate on the payment date).</t>
    <phoneticPr fontId="2"/>
  </si>
  <si>
    <t>3. Business Corporation Bonds include Straight Bonds issued by Banks, etc.</t>
    <phoneticPr fontId="2"/>
  </si>
  <si>
    <t>4. Buy-back redeemed amount includes some amounts converted by means other than scheduled redemption and buy-back redemption.</t>
    <phoneticPr fontId="2"/>
  </si>
  <si>
    <t>5. After October 2004, no individual figures of Electric Power Company bonds, Business Corp. bonds, NTT,JR,JT bonds are released.</t>
    <phoneticPr fontId="2"/>
  </si>
  <si>
    <r>
      <t>　</t>
    </r>
    <r>
      <rPr>
        <sz val="9"/>
        <rFont val="Century"/>
        <family val="1"/>
      </rPr>
      <t>Asset Backed Bonds</t>
    </r>
    <phoneticPr fontId="2"/>
  </si>
  <si>
    <r>
      <t xml:space="preserve">発 行 額
</t>
    </r>
    <r>
      <rPr>
        <sz val="9"/>
        <rFont val="Century"/>
        <family val="1"/>
      </rPr>
      <t>Issue</t>
    </r>
    <phoneticPr fontId="2"/>
  </si>
  <si>
    <r>
      <t xml:space="preserve">償 　還　 額　 内　 訳
</t>
    </r>
    <r>
      <rPr>
        <sz val="9"/>
        <rFont val="Century"/>
        <family val="1"/>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</si>
  <si>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</si>
  <si>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</si>
  <si>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r>
      <t xml:space="preserve">銘柄数
</t>
    </r>
    <r>
      <rPr>
        <sz val="9"/>
        <rFont val="Century"/>
        <family val="1"/>
      </rPr>
      <t>No. of Issues</t>
    </r>
    <phoneticPr fontId="2"/>
  </si>
  <si>
    <r>
      <t xml:space="preserve">金額(a)
</t>
    </r>
    <r>
      <rPr>
        <sz val="9"/>
        <rFont val="Century"/>
        <family val="1"/>
      </rPr>
      <t>Amount of Issued</t>
    </r>
    <phoneticPr fontId="2"/>
  </si>
  <si>
    <r>
      <t xml:space="preserve">満期償還額
</t>
    </r>
    <r>
      <rPr>
        <sz val="9"/>
        <rFont val="Century"/>
        <family val="1"/>
      </rPr>
      <t>Maturity Redemption</t>
    </r>
    <phoneticPr fontId="2"/>
  </si>
  <si>
    <r>
      <t xml:space="preserve">定時償還額
</t>
    </r>
    <r>
      <rPr>
        <sz val="9"/>
        <rFont val="Century"/>
        <family val="1"/>
      </rPr>
      <t>Scheduled Redemption</t>
    </r>
    <phoneticPr fontId="2"/>
  </si>
  <si>
    <r>
      <t xml:space="preserve">買入消却額
</t>
    </r>
    <r>
      <rPr>
        <sz val="9"/>
        <rFont val="Century"/>
        <family val="1"/>
      </rPr>
      <t>Buy-back Redemption</t>
    </r>
    <phoneticPr fontId="2"/>
  </si>
  <si>
    <r>
      <t xml:space="preserve">金額
</t>
    </r>
    <r>
      <rPr>
        <sz val="9"/>
        <rFont val="Century"/>
        <family val="1"/>
      </rPr>
      <t>Amount of Issued</t>
    </r>
    <phoneticPr fontId="2"/>
  </si>
  <si>
    <t>2. Buy-back redeemed amount includes some amounts converted by means other than scheduled redemption and buy-back redemption.</t>
    <phoneticPr fontId="2"/>
  </si>
  <si>
    <t xml:space="preserve">   Convertible Bonds</t>
    <phoneticPr fontId="2"/>
  </si>
  <si>
    <r>
      <t xml:space="preserve">発 行 額
</t>
    </r>
    <r>
      <rPr>
        <sz val="9"/>
        <rFont val="Century"/>
        <family val="1"/>
      </rPr>
      <t>Issue</t>
    </r>
    <phoneticPr fontId="2"/>
  </si>
  <si>
    <r>
      <t xml:space="preserve">償 　還　 額　 内　 訳
</t>
    </r>
    <r>
      <rPr>
        <sz val="9"/>
        <rFont val="ＭＳ Ｐ明朝"/>
        <family val="1"/>
        <charset val="128"/>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</si>
  <si>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</si>
  <si>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</si>
  <si>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r>
      <t xml:space="preserve">銘柄数
</t>
    </r>
    <r>
      <rPr>
        <sz val="9"/>
        <rFont val="Century"/>
        <family val="1"/>
      </rPr>
      <t>No. of Issues</t>
    </r>
    <phoneticPr fontId="2"/>
  </si>
  <si>
    <r>
      <t xml:space="preserve">金額(a)
</t>
    </r>
    <r>
      <rPr>
        <sz val="9"/>
        <rFont val="Century"/>
        <family val="1"/>
      </rPr>
      <t>Amount of Issued</t>
    </r>
    <phoneticPr fontId="2"/>
  </si>
  <si>
    <r>
      <t xml:space="preserve">満期償還額
</t>
    </r>
    <r>
      <rPr>
        <sz val="9"/>
        <rFont val="Century"/>
        <family val="1"/>
      </rPr>
      <t>Maturity Redemption</t>
    </r>
    <phoneticPr fontId="2"/>
  </si>
  <si>
    <r>
      <t xml:space="preserve">定時償還額
</t>
    </r>
    <r>
      <rPr>
        <sz val="9"/>
        <rFont val="Century"/>
        <family val="1"/>
      </rPr>
      <t>Scheduled Redemption</t>
    </r>
    <phoneticPr fontId="2"/>
  </si>
  <si>
    <r>
      <t xml:space="preserve">買入消却額
</t>
    </r>
    <r>
      <rPr>
        <sz val="9"/>
        <rFont val="Century"/>
        <family val="1"/>
      </rPr>
      <t>Buy-back Redemption</t>
    </r>
    <phoneticPr fontId="2"/>
  </si>
  <si>
    <t xml:space="preserve">Note: </t>
    <phoneticPr fontId="2"/>
  </si>
  <si>
    <t>１．－（10）内　個人向け利付国債（変動・10年、固定・５年、固定・３年）</t>
    <rPh sb="7" eb="8">
      <t>ウチ</t>
    </rPh>
    <rPh sb="15" eb="17">
      <t>コクサイ</t>
    </rPh>
    <rPh sb="25" eb="27">
      <t>コテイ</t>
    </rPh>
    <rPh sb="29" eb="30">
      <t>ネン</t>
    </rPh>
    <phoneticPr fontId="2"/>
  </si>
  <si>
    <t>訂正がありました。</t>
    <rPh sb="0" eb="2">
      <t>テイセイ</t>
    </rPh>
    <phoneticPr fontId="2"/>
  </si>
  <si>
    <t>: revised  figure.</t>
    <phoneticPr fontId="2"/>
  </si>
  <si>
    <t xml:space="preserve"> Figures are rounded off.</t>
    <phoneticPr fontId="2"/>
  </si>
  <si>
    <t xml:space="preserve">Note: </t>
    <phoneticPr fontId="2"/>
  </si>
  <si>
    <t>1. Figures are rounded off.</t>
    <phoneticPr fontId="2"/>
  </si>
  <si>
    <r>
      <t>　</t>
    </r>
    <r>
      <rPr>
        <sz val="9"/>
        <rFont val="Century"/>
        <family val="1"/>
      </rPr>
      <t>Yen-Denominated Bonds issued by non-resident(Total)</t>
    </r>
    <phoneticPr fontId="2"/>
  </si>
  <si>
    <r>
      <t>　</t>
    </r>
    <r>
      <rPr>
        <sz val="9"/>
        <rFont val="Century"/>
        <family val="1"/>
      </rPr>
      <t>Samurai Bonds</t>
    </r>
    <phoneticPr fontId="2"/>
  </si>
  <si>
    <r>
      <t>　</t>
    </r>
    <r>
      <rPr>
        <sz val="9"/>
        <rFont val="Century"/>
        <family val="1"/>
      </rPr>
      <t>Asset Backed Samurai Bonds</t>
    </r>
    <phoneticPr fontId="2"/>
  </si>
  <si>
    <r>
      <t xml:space="preserve">発 行 額
</t>
    </r>
    <r>
      <rPr>
        <sz val="9"/>
        <rFont val="Century"/>
        <family val="1"/>
      </rPr>
      <t>Issue</t>
    </r>
    <phoneticPr fontId="2"/>
  </si>
  <si>
    <r>
      <t xml:space="preserve">償 　還　 額　 内　 訳
</t>
    </r>
    <r>
      <rPr>
        <sz val="9"/>
        <rFont val="ＭＳ Ｐ明朝"/>
        <family val="1"/>
        <charset val="128"/>
      </rPr>
      <t>Redemption</t>
    </r>
    <phoneticPr fontId="2"/>
  </si>
  <si>
    <r>
      <t xml:space="preserve">合計(b)
</t>
    </r>
    <r>
      <rPr>
        <sz val="9"/>
        <rFont val="Century"/>
        <family val="1"/>
      </rPr>
      <t>Total</t>
    </r>
    <phoneticPr fontId="2"/>
  </si>
  <si>
    <r>
      <t xml:space="preserve">増減（△）
</t>
    </r>
    <r>
      <rPr>
        <sz val="9"/>
        <rFont val="Century"/>
        <family val="1"/>
      </rPr>
      <t>Net</t>
    </r>
    <r>
      <rPr>
        <sz val="9"/>
        <rFont val="ＭＳ Ｐ明朝"/>
        <family val="1"/>
        <charset val="128"/>
      </rPr>
      <t xml:space="preserve">
（a－b）</t>
    </r>
    <phoneticPr fontId="2"/>
  </si>
  <si>
    <t>償 　還　 額　 内　 訳
Redemption</t>
    <phoneticPr fontId="2"/>
  </si>
  <si>
    <r>
      <t xml:space="preserve">銘柄数
</t>
    </r>
    <r>
      <rPr>
        <sz val="9"/>
        <rFont val="Century"/>
        <family val="1"/>
      </rPr>
      <t>No. of Issues</t>
    </r>
    <phoneticPr fontId="2"/>
  </si>
  <si>
    <r>
      <t xml:space="preserve">金額(a)
</t>
    </r>
    <r>
      <rPr>
        <sz val="9"/>
        <rFont val="Century"/>
        <family val="1"/>
      </rPr>
      <t>Amount of Issued</t>
    </r>
    <phoneticPr fontId="2"/>
  </si>
  <si>
    <r>
      <t xml:space="preserve">満期償還額
</t>
    </r>
    <r>
      <rPr>
        <sz val="9"/>
        <rFont val="Century"/>
        <family val="1"/>
      </rPr>
      <t>Maturity Redemption</t>
    </r>
    <phoneticPr fontId="2"/>
  </si>
  <si>
    <r>
      <t xml:space="preserve">定時償還額
</t>
    </r>
    <r>
      <rPr>
        <sz val="9"/>
        <rFont val="Century"/>
        <family val="1"/>
      </rPr>
      <t>Scheduled Redemption</t>
    </r>
    <phoneticPr fontId="2"/>
  </si>
  <si>
    <r>
      <t xml:space="preserve">買入消却額
</t>
    </r>
    <r>
      <rPr>
        <sz val="9"/>
        <rFont val="Century"/>
        <family val="1"/>
      </rPr>
      <t>Buy-back Redemption</t>
    </r>
    <phoneticPr fontId="2"/>
  </si>
  <si>
    <r>
      <t xml:space="preserve">金額
</t>
    </r>
    <r>
      <rPr>
        <sz val="9"/>
        <rFont val="Century"/>
        <family val="1"/>
      </rPr>
      <t>Amount of Issued</t>
    </r>
    <phoneticPr fontId="2"/>
  </si>
  <si>
    <t xml:space="preserve">Note: </t>
    <phoneticPr fontId="2"/>
  </si>
  <si>
    <t>1. Figures are rounded off.</t>
    <phoneticPr fontId="2"/>
  </si>
  <si>
    <t>2. Samurai Bonds include Dual currency bonds and Reverse dual currency bonds.</t>
    <phoneticPr fontId="2"/>
  </si>
  <si>
    <t>2019.04</t>
  </si>
  <si>
    <t>2019.05</t>
  </si>
  <si>
    <t>2019.06</t>
  </si>
  <si>
    <t>2019.07</t>
  </si>
  <si>
    <t>2019.08</t>
  </si>
  <si>
    <t>2019.09</t>
  </si>
  <si>
    <t>2019.10</t>
  </si>
  <si>
    <t>2019.11</t>
  </si>
  <si>
    <t>2019.12</t>
  </si>
  <si>
    <t>2020.01</t>
    <phoneticPr fontId="2"/>
  </si>
  <si>
    <t>2020.02</t>
  </si>
  <si>
    <t>2020.03</t>
  </si>
  <si>
    <t>2019年度</t>
    <phoneticPr fontId="2"/>
  </si>
  <si>
    <t>2019.04</t>
    <phoneticPr fontId="2"/>
  </si>
  <si>
    <t>2020.01</t>
    <phoneticPr fontId="2"/>
  </si>
  <si>
    <t>2019.05</t>
    <phoneticPr fontId="2"/>
  </si>
  <si>
    <t>2019.06</t>
    <phoneticPr fontId="2"/>
  </si>
  <si>
    <t>2019.07</t>
    <phoneticPr fontId="2"/>
  </si>
  <si>
    <t>2019.08</t>
    <phoneticPr fontId="2"/>
  </si>
  <si>
    <t>2019.09</t>
    <phoneticPr fontId="2"/>
  </si>
  <si>
    <t>2019.10</t>
    <phoneticPr fontId="2"/>
  </si>
  <si>
    <t>2019.11</t>
    <phoneticPr fontId="2"/>
  </si>
  <si>
    <t>2019.12</t>
    <phoneticPr fontId="2"/>
  </si>
  <si>
    <t>2020.02</t>
    <phoneticPr fontId="2"/>
  </si>
  <si>
    <t>2020.03</t>
    <phoneticPr fontId="2"/>
  </si>
  <si>
    <t>2019.07</t>
    <phoneticPr fontId="2"/>
  </si>
  <si>
    <t>2019.08</t>
    <phoneticPr fontId="2"/>
  </si>
  <si>
    <t>2019.09</t>
    <phoneticPr fontId="2"/>
  </si>
  <si>
    <t>2019.11</t>
    <phoneticPr fontId="2"/>
  </si>
  <si>
    <t>2019.12</t>
    <phoneticPr fontId="2"/>
  </si>
  <si>
    <t>2020.02</t>
    <phoneticPr fontId="2"/>
  </si>
  <si>
    <t>2020.03</t>
    <phoneticPr fontId="2"/>
  </si>
  <si>
    <t>2019.11</t>
    <phoneticPr fontId="2"/>
  </si>
  <si>
    <t>2019.10</t>
    <phoneticPr fontId="2"/>
  </si>
  <si>
    <t>2019.12</t>
    <phoneticPr fontId="2"/>
  </si>
  <si>
    <r>
      <t xml:space="preserve">(単位：百万円）
</t>
    </r>
    <r>
      <rPr>
        <sz val="9"/>
        <rFont val="Century"/>
        <family val="1"/>
      </rPr>
      <t>(unit: 1 million yen)</t>
    </r>
    <rPh sb="4" eb="6">
      <t>ヒャクマン</t>
    </rPh>
    <phoneticPr fontId="2"/>
  </si>
  <si>
    <t>１．百万円単位で、単位未満は四捨五入です。</t>
    <rPh sb="2" eb="5">
      <t>ヒャクマンエン</t>
    </rPh>
    <rPh sb="5" eb="7">
      <t>タンイ</t>
    </rPh>
    <rPh sb="9" eb="11">
      <t>タンイ</t>
    </rPh>
    <rPh sb="11" eb="13">
      <t>ミマン</t>
    </rPh>
    <rPh sb="14" eb="18">
      <t>シシャゴニュウ</t>
    </rPh>
    <phoneticPr fontId="2"/>
  </si>
  <si>
    <t>1. 株式会社　証券保管振替機構の統計情報（債券種類別発行償還状況（金額・銘柄数））をもとに日証協が作成</t>
    <rPh sb="17" eb="19">
      <t>トウケイ</t>
    </rPh>
    <rPh sb="19" eb="21">
      <t>ジョウホウ</t>
    </rPh>
    <rPh sb="46" eb="49">
      <t>ニッショウキョウ</t>
    </rPh>
    <rPh sb="50" eb="52">
      <t>サクセイ</t>
    </rPh>
    <phoneticPr fontId="2"/>
  </si>
  <si>
    <t>2. 百万円単位で、単位未満は四捨五入です。</t>
    <rPh sb="3" eb="5">
      <t>ヒャクマン</t>
    </rPh>
    <rPh sb="6" eb="8">
      <t>タンイ</t>
    </rPh>
    <rPh sb="10" eb="12">
      <t>タンイ</t>
    </rPh>
    <rPh sb="12" eb="14">
      <t>ミマン</t>
    </rPh>
    <rPh sb="15" eb="19">
      <t>シシャゴニュウ</t>
    </rPh>
    <phoneticPr fontId="2"/>
  </si>
  <si>
    <t>2．百万円単位で、単位未満は四捨五入です。</t>
    <rPh sb="2" eb="4">
      <t>ヒャクマン</t>
    </rPh>
    <rPh sb="5" eb="7">
      <t>タンイ</t>
    </rPh>
    <rPh sb="9" eb="11">
      <t>タンイ</t>
    </rPh>
    <rPh sb="11" eb="13">
      <t>ミマン</t>
    </rPh>
    <rPh sb="14" eb="18">
      <t>シシャゴニュウ</t>
    </rPh>
    <phoneticPr fontId="2"/>
  </si>
  <si>
    <t>3．政府保証債は公募のみです。</t>
    <rPh sb="2" eb="4">
      <t>セイフ</t>
    </rPh>
    <rPh sb="4" eb="7">
      <t>ホショウサイ</t>
    </rPh>
    <rPh sb="8" eb="10">
      <t>コウボ</t>
    </rPh>
    <phoneticPr fontId="2"/>
  </si>
  <si>
    <t>4．買入消却額には、国に承継されたため減少した債券の承継額を含みます。</t>
    <phoneticPr fontId="2"/>
  </si>
  <si>
    <t>3．地方公社の発行する債券を含みます。</t>
    <rPh sb="2" eb="4">
      <t>チホウ</t>
    </rPh>
    <rPh sb="4" eb="6">
      <t>コウシャ</t>
    </rPh>
    <rPh sb="7" eb="9">
      <t>ハッコウ</t>
    </rPh>
    <rPh sb="11" eb="13">
      <t>サイケン</t>
    </rPh>
    <rPh sb="14" eb="15">
      <t>フク</t>
    </rPh>
    <phoneticPr fontId="2"/>
  </si>
  <si>
    <t>5．買入消却額には、定時償還、買入消却の方法をとらない一部償還額を含みます。</t>
    <rPh sb="2" eb="4">
      <t>カイイレ</t>
    </rPh>
    <rPh sb="4" eb="6">
      <t>ショウキャク</t>
    </rPh>
    <rPh sb="6" eb="7">
      <t>ガク</t>
    </rPh>
    <rPh sb="10" eb="12">
      <t>テイジ</t>
    </rPh>
    <rPh sb="12" eb="14">
      <t>ショウカン</t>
    </rPh>
    <rPh sb="15" eb="16">
      <t>カ</t>
    </rPh>
    <rPh sb="16" eb="17">
      <t>イ</t>
    </rPh>
    <rPh sb="17" eb="19">
      <t>ショウキャク</t>
    </rPh>
    <rPh sb="20" eb="22">
      <t>ホウホウ</t>
    </rPh>
    <rPh sb="27" eb="29">
      <t>イチブ</t>
    </rPh>
    <rPh sb="29" eb="31">
      <t>ショウカン</t>
    </rPh>
    <rPh sb="31" eb="32">
      <t>ガク</t>
    </rPh>
    <rPh sb="33" eb="34">
      <t>フク</t>
    </rPh>
    <phoneticPr fontId="2"/>
  </si>
  <si>
    <t>3．円建非居住者債には、デュアル・カレンシー債、リバース・デュアル・カレンシー債を含みます。</t>
    <rPh sb="2" eb="4">
      <t>エンダ</t>
    </rPh>
    <rPh sb="4" eb="8">
      <t>ヒキョジュウシャ</t>
    </rPh>
    <rPh sb="8" eb="9">
      <t>サイ</t>
    </rPh>
    <rPh sb="22" eb="23">
      <t>サイ</t>
    </rPh>
    <rPh sb="41" eb="42">
      <t>フク</t>
    </rPh>
    <phoneticPr fontId="2"/>
  </si>
  <si>
    <t>１．一般債（国債以外）の情報については、株式会社　証券保管振替機構の統計情報（債券種類別発行償還状況（金額・銘柄数））をもとに日証協が作成</t>
    <rPh sb="2" eb="4">
      <t>イッパン</t>
    </rPh>
    <rPh sb="4" eb="5">
      <t>サイ</t>
    </rPh>
    <rPh sb="6" eb="8">
      <t>コクサイ</t>
    </rPh>
    <rPh sb="8" eb="10">
      <t>イガイ</t>
    </rPh>
    <rPh sb="12" eb="14">
      <t>ジョウホウ</t>
    </rPh>
    <rPh sb="20" eb="24">
      <t>カブシキガイシャ</t>
    </rPh>
    <rPh sb="25" eb="27">
      <t>ショウケン</t>
    </rPh>
    <rPh sb="27" eb="29">
      <t>ホカン</t>
    </rPh>
    <rPh sb="29" eb="31">
      <t>フリカエ</t>
    </rPh>
    <rPh sb="31" eb="33">
      <t>キコウ</t>
    </rPh>
    <rPh sb="34" eb="36">
      <t>トウケイ</t>
    </rPh>
    <rPh sb="36" eb="38">
      <t>ジョウホウ</t>
    </rPh>
    <rPh sb="39" eb="41">
      <t>サイケン</t>
    </rPh>
    <rPh sb="41" eb="43">
      <t>シュルイ</t>
    </rPh>
    <rPh sb="43" eb="44">
      <t>ベツ</t>
    </rPh>
    <rPh sb="44" eb="46">
      <t>ハッコウ</t>
    </rPh>
    <rPh sb="46" eb="48">
      <t>ショウカン</t>
    </rPh>
    <rPh sb="48" eb="50">
      <t>ジョウキョウ</t>
    </rPh>
    <rPh sb="51" eb="53">
      <t>キンガク</t>
    </rPh>
    <rPh sb="54" eb="56">
      <t>メイガラ</t>
    </rPh>
    <rPh sb="56" eb="57">
      <t>スウ</t>
    </rPh>
    <rPh sb="63" eb="66">
      <t>ニッショウキョウ</t>
    </rPh>
    <rPh sb="67" eb="69">
      <t>サクセイ</t>
    </rPh>
    <phoneticPr fontId="2"/>
  </si>
  <si>
    <t>2．百万円単位で、単位未満は四捨五入です。</t>
    <rPh sb="2" eb="4">
      <t>ヒャクマン</t>
    </rPh>
    <rPh sb="4" eb="5">
      <t>マンエン</t>
    </rPh>
    <rPh sb="5" eb="7">
      <t>タンイ</t>
    </rPh>
    <rPh sb="9" eb="11">
      <t>タンイ</t>
    </rPh>
    <rPh sb="11" eb="13">
      <t>ミマン</t>
    </rPh>
    <rPh sb="14" eb="18">
      <t>シシャゴニュウ</t>
    </rPh>
    <phoneticPr fontId="2"/>
  </si>
  <si>
    <t>5．公募民間債は、普通社債、資産担保型社債、転換社債型新株予約権付社債の合計です。</t>
    <rPh sb="2" eb="4">
      <t>コウボ</t>
    </rPh>
    <rPh sb="4" eb="6">
      <t>ミンカン</t>
    </rPh>
    <rPh sb="6" eb="7">
      <t>サイ</t>
    </rPh>
    <rPh sb="9" eb="11">
      <t>フツウ</t>
    </rPh>
    <rPh sb="11" eb="13">
      <t>シャサイ</t>
    </rPh>
    <rPh sb="14" eb="16">
      <t>シサン</t>
    </rPh>
    <rPh sb="16" eb="18">
      <t>タンポ</t>
    </rPh>
    <rPh sb="18" eb="19">
      <t>ガタ</t>
    </rPh>
    <rPh sb="19" eb="21">
      <t>シャサイ</t>
    </rPh>
    <rPh sb="36" eb="38">
      <t>ゴウケイ</t>
    </rPh>
    <phoneticPr fontId="2"/>
  </si>
  <si>
    <t>6．買入消却額には、転換額を含みます。また、定時償還、買入消却の方法をとらない一部償還額等も含みます。</t>
    <rPh sb="10" eb="12">
      <t>テンカン</t>
    </rPh>
    <rPh sb="12" eb="13">
      <t>ガク</t>
    </rPh>
    <rPh sb="14" eb="15">
      <t>フク</t>
    </rPh>
    <rPh sb="44" eb="45">
      <t>トウ</t>
    </rPh>
    <phoneticPr fontId="2"/>
  </si>
  <si>
    <t>1. 株式会社　証券保管振替機構の統計情報（新株予約権付社債の増加（新規記録）、減少（抹消）、口座振替及び口座残高の状況（金額、件数・銘柄数））をもとに日証協が作成</t>
    <rPh sb="17" eb="19">
      <t>トウケイ</t>
    </rPh>
    <rPh sb="19" eb="21">
      <t>ジョウホウ</t>
    </rPh>
    <rPh sb="76" eb="79">
      <t>ニッショウキョウ</t>
    </rPh>
    <rPh sb="80" eb="82">
      <t>サクセイ</t>
    </rPh>
    <phoneticPr fontId="2"/>
  </si>
  <si>
    <t>: revised  figure.</t>
    <phoneticPr fontId="2"/>
  </si>
  <si>
    <t>2020.01</t>
  </si>
  <si>
    <t>2019年度</t>
    <rPh sb="4" eb="6">
      <t>ネンド</t>
    </rPh>
    <phoneticPr fontId="2"/>
  </si>
  <si>
    <t>2020.04</t>
    <phoneticPr fontId="2"/>
  </si>
  <si>
    <t>2020.04</t>
    <phoneticPr fontId="2"/>
  </si>
  <si>
    <t>2020.04</t>
    <phoneticPr fontId="2"/>
  </si>
  <si>
    <t>2020.05</t>
    <phoneticPr fontId="2"/>
  </si>
  <si>
    <t>2020.05</t>
    <phoneticPr fontId="2"/>
  </si>
  <si>
    <t>2020.05</t>
    <phoneticPr fontId="2"/>
  </si>
  <si>
    <t>2020.05</t>
    <phoneticPr fontId="2"/>
  </si>
  <si>
    <t>2020.06</t>
    <phoneticPr fontId="2"/>
  </si>
  <si>
    <t>2020.06</t>
    <phoneticPr fontId="2"/>
  </si>
  <si>
    <t>2020.06</t>
    <phoneticPr fontId="2"/>
  </si>
  <si>
    <t>2020.06</t>
    <phoneticPr fontId="2"/>
  </si>
  <si>
    <t>2020.07</t>
    <phoneticPr fontId="2"/>
  </si>
  <si>
    <t>2020.07</t>
    <phoneticPr fontId="2"/>
  </si>
  <si>
    <t>2020.07</t>
    <phoneticPr fontId="2"/>
  </si>
  <si>
    <t>2020.08</t>
    <phoneticPr fontId="2"/>
  </si>
  <si>
    <t>2020.08</t>
    <phoneticPr fontId="2"/>
  </si>
  <si>
    <t>2020.08</t>
    <phoneticPr fontId="2"/>
  </si>
  <si>
    <t>2020.09</t>
    <phoneticPr fontId="2"/>
  </si>
  <si>
    <t>2020.09</t>
    <phoneticPr fontId="2"/>
  </si>
  <si>
    <t>2020.10</t>
    <phoneticPr fontId="2"/>
  </si>
  <si>
    <t>2020.10</t>
    <phoneticPr fontId="2"/>
  </si>
  <si>
    <t>2020.11</t>
    <phoneticPr fontId="2"/>
  </si>
  <si>
    <t>2020.12</t>
    <phoneticPr fontId="2"/>
  </si>
  <si>
    <t>2020.12</t>
    <phoneticPr fontId="2"/>
  </si>
  <si>
    <t>2020.12</t>
    <phoneticPr fontId="2"/>
  </si>
  <si>
    <t>2020.12</t>
    <phoneticPr fontId="2"/>
  </si>
  <si>
    <t>2021.01</t>
    <phoneticPr fontId="2"/>
  </si>
  <si>
    <t>2021.01</t>
    <phoneticPr fontId="2"/>
  </si>
  <si>
    <t>2021.01</t>
    <phoneticPr fontId="2"/>
  </si>
  <si>
    <t>2021.02</t>
    <phoneticPr fontId="2"/>
  </si>
  <si>
    <t>2021.02</t>
    <phoneticPr fontId="2"/>
  </si>
  <si>
    <t>2021.03</t>
    <phoneticPr fontId="2"/>
  </si>
  <si>
    <t>2021.03</t>
    <phoneticPr fontId="2"/>
  </si>
  <si>
    <t>2021.03</t>
    <phoneticPr fontId="2"/>
  </si>
  <si>
    <t>2020.08</t>
  </si>
  <si>
    <t>2020.10</t>
  </si>
  <si>
    <t>2020年</t>
    <rPh sb="4" eb="5">
      <t>ネン</t>
    </rPh>
    <phoneticPr fontId="2"/>
  </si>
  <si>
    <t>2021.02</t>
  </si>
  <si>
    <t>2020年度</t>
    <rPh sb="4" eb="6">
      <t>ネンド</t>
    </rPh>
    <phoneticPr fontId="2"/>
  </si>
  <si>
    <t>2021.04</t>
    <phoneticPr fontId="2"/>
  </si>
  <si>
    <t>2021.05</t>
    <phoneticPr fontId="2"/>
  </si>
  <si>
    <t>2021.06</t>
    <phoneticPr fontId="2"/>
  </si>
  <si>
    <t>2021.07</t>
    <phoneticPr fontId="2"/>
  </si>
  <si>
    <t>2021.08</t>
    <phoneticPr fontId="2"/>
  </si>
  <si>
    <t>2021.09</t>
    <phoneticPr fontId="2"/>
  </si>
  <si>
    <t>2021.10</t>
    <phoneticPr fontId="2"/>
  </si>
  <si>
    <t>2021.11</t>
    <phoneticPr fontId="2"/>
  </si>
  <si>
    <t>2021.12</t>
    <phoneticPr fontId="2"/>
  </si>
  <si>
    <t>2022.01</t>
    <phoneticPr fontId="2"/>
  </si>
  <si>
    <t>2022.02</t>
    <phoneticPr fontId="2"/>
  </si>
  <si>
    <t>2022.03</t>
    <phoneticPr fontId="2"/>
  </si>
  <si>
    <t>2021.10</t>
  </si>
  <si>
    <t>2021年</t>
    <rPh sb="4" eb="5">
      <t>ネン</t>
    </rPh>
    <phoneticPr fontId="2"/>
  </si>
  <si>
    <t>2021年度</t>
    <rPh sb="4" eb="6">
      <t>ネンド</t>
    </rPh>
    <phoneticPr fontId="2"/>
  </si>
  <si>
    <t>2022.04</t>
  </si>
  <si>
    <t>2022.05</t>
  </si>
  <si>
    <t>2022.06</t>
  </si>
  <si>
    <t>2022.07</t>
  </si>
  <si>
    <t>2022.08</t>
  </si>
  <si>
    <t>2022.09</t>
  </si>
  <si>
    <t>2022.10</t>
  </si>
  <si>
    <t>2022.11</t>
  </si>
  <si>
    <t>2022.12</t>
  </si>
  <si>
    <t>2023.01</t>
    <phoneticPr fontId="2"/>
  </si>
  <si>
    <t>2023.02</t>
  </si>
  <si>
    <t>2023.03</t>
  </si>
  <si>
    <t>2022.06</t>
    <phoneticPr fontId="2"/>
  </si>
  <si>
    <t>2022.07</t>
    <phoneticPr fontId="2"/>
  </si>
  <si>
    <t>2022.08</t>
    <phoneticPr fontId="2"/>
  </si>
  <si>
    <t>2022.10</t>
    <phoneticPr fontId="2"/>
  </si>
  <si>
    <t>2022.09</t>
    <phoneticPr fontId="2"/>
  </si>
  <si>
    <t>2022年</t>
    <rPh sb="4" eb="5">
      <t>ネン</t>
    </rPh>
    <phoneticPr fontId="2"/>
  </si>
  <si>
    <t>2022年度</t>
    <rPh sb="4" eb="6">
      <t>ネンド</t>
    </rPh>
    <phoneticPr fontId="2"/>
  </si>
  <si>
    <t>2023.10</t>
    <phoneticPr fontId="2"/>
  </si>
  <si>
    <t>３．承継国債、交付国債、出資国債を含みません。</t>
    <rPh sb="2" eb="4">
      <t>ショウケイ</t>
    </rPh>
    <rPh sb="4" eb="6">
      <t>コクサイ</t>
    </rPh>
    <rPh sb="7" eb="9">
      <t>コウフ</t>
    </rPh>
    <rPh sb="9" eb="11">
      <t>コクサイ</t>
    </rPh>
    <rPh sb="12" eb="14">
      <t>シュッシ</t>
    </rPh>
    <rPh sb="14" eb="16">
      <t>コクサイ</t>
    </rPh>
    <rPh sb="17" eb="18">
      <t>フク</t>
    </rPh>
    <phoneticPr fontId="2"/>
  </si>
  <si>
    <t>４．市中消化国債には、新窓販国債（2007年11月から発行）、個人向け国債を含みます。　　　　　　　　　　　　　</t>
    <rPh sb="2" eb="4">
      <t>シチュウ</t>
    </rPh>
    <rPh sb="4" eb="6">
      <t>ショウカ</t>
    </rPh>
    <rPh sb="6" eb="8">
      <t>コクサイ</t>
    </rPh>
    <rPh sb="11" eb="12">
      <t>シン</t>
    </rPh>
    <rPh sb="12" eb="13">
      <t>マド</t>
    </rPh>
    <rPh sb="13" eb="14">
      <t>ハン</t>
    </rPh>
    <rPh sb="14" eb="16">
      <t>コクサイ</t>
    </rPh>
    <rPh sb="21" eb="22">
      <t>ネン</t>
    </rPh>
    <rPh sb="24" eb="25">
      <t>ガツ</t>
    </rPh>
    <rPh sb="27" eb="29">
      <t>ハッコウ</t>
    </rPh>
    <phoneticPr fontId="5"/>
  </si>
  <si>
    <t>3．デュアル・カレンシー債、リバース・デュアル・カレンシー債を含みます。</t>
    <rPh sb="12" eb="13">
      <t>サイ</t>
    </rPh>
    <rPh sb="31" eb="32">
      <t>フク</t>
    </rPh>
    <phoneticPr fontId="2"/>
  </si>
  <si>
    <t>4．銀行社債、投資法人債券、放送債券、東京交通債券を含みます。</t>
    <rPh sb="2" eb="4">
      <t>ギンコウ</t>
    </rPh>
    <rPh sb="4" eb="5">
      <t>シャ</t>
    </rPh>
    <rPh sb="5" eb="6">
      <t>サイ</t>
    </rPh>
    <rPh sb="14" eb="16">
      <t>ホウソウ</t>
    </rPh>
    <rPh sb="16" eb="18">
      <t>サイケン</t>
    </rPh>
    <rPh sb="19" eb="21">
      <t>トウキョウ</t>
    </rPh>
    <rPh sb="21" eb="23">
      <t>コウツウ</t>
    </rPh>
    <rPh sb="23" eb="25">
      <t>サイケン</t>
    </rPh>
    <rPh sb="26" eb="27">
      <t>フク</t>
    </rPh>
    <phoneticPr fontId="2"/>
  </si>
  <si>
    <t>3．公社債合計は、公募公共債、公募民間債、金融債、非居住者債の合計です。</t>
    <rPh sb="2" eb="5">
      <t>コウシャサイ</t>
    </rPh>
    <rPh sb="5" eb="7">
      <t>ゴウケイ</t>
    </rPh>
    <rPh sb="9" eb="11">
      <t>コウボ</t>
    </rPh>
    <rPh sb="11" eb="14">
      <t>コウキョウサイ</t>
    </rPh>
    <rPh sb="15" eb="17">
      <t>コウボ</t>
    </rPh>
    <rPh sb="17" eb="19">
      <t>ミンカン</t>
    </rPh>
    <rPh sb="19" eb="20">
      <t>サイ</t>
    </rPh>
    <rPh sb="31" eb="33">
      <t>ゴウケイ</t>
    </rPh>
    <phoneticPr fontId="2"/>
  </si>
  <si>
    <t>4．公募公共債は、国債、地方債、政府保証債、財投機関債等の合計です（銀行等引受債(旧：縁故地方債)は含みません）。</t>
    <rPh sb="2" eb="4">
      <t>コウボ</t>
    </rPh>
    <rPh sb="4" eb="7">
      <t>コウキョウサイ</t>
    </rPh>
    <rPh sb="9" eb="11">
      <t>コクサイ</t>
    </rPh>
    <rPh sb="12" eb="15">
      <t>チホウサイ</t>
    </rPh>
    <rPh sb="16" eb="18">
      <t>セイフ</t>
    </rPh>
    <rPh sb="18" eb="21">
      <t>ホショウサイ</t>
    </rPh>
    <rPh sb="22" eb="24">
      <t>ザイトウ</t>
    </rPh>
    <rPh sb="24" eb="26">
      <t>キカン</t>
    </rPh>
    <rPh sb="26" eb="27">
      <t>サイ</t>
    </rPh>
    <rPh sb="27" eb="28">
      <t>トウ</t>
    </rPh>
    <rPh sb="29" eb="31">
      <t>ゴウケイ</t>
    </rPh>
    <phoneticPr fontId="2"/>
  </si>
  <si>
    <t>２．国債は1966年以降発行のいわゆる新国債及びその借換債等で財務大臣の指定する者による応募分を含みます。</t>
    <rPh sb="2" eb="4">
      <t>コクサイ</t>
    </rPh>
    <rPh sb="9" eb="10">
      <t>ネン</t>
    </rPh>
    <rPh sb="10" eb="12">
      <t>イコウ</t>
    </rPh>
    <rPh sb="12" eb="14">
      <t>ハッコウ</t>
    </rPh>
    <rPh sb="19" eb="20">
      <t>シン</t>
    </rPh>
    <rPh sb="20" eb="22">
      <t>コクサイ</t>
    </rPh>
    <rPh sb="22" eb="23">
      <t>オヨ</t>
    </rPh>
    <rPh sb="26" eb="27">
      <t>シャッカン</t>
    </rPh>
    <rPh sb="27" eb="28">
      <t>ヘンカン</t>
    </rPh>
    <rPh sb="28" eb="29">
      <t>サイ</t>
    </rPh>
    <rPh sb="29" eb="30">
      <t>トウ</t>
    </rPh>
    <rPh sb="31" eb="33">
      <t>ザイム</t>
    </rPh>
    <rPh sb="33" eb="35">
      <t>ダイジン</t>
    </rPh>
    <rPh sb="36" eb="38">
      <t>シテイ</t>
    </rPh>
    <rPh sb="40" eb="41">
      <t>シャ</t>
    </rPh>
    <rPh sb="44" eb="46">
      <t>オウボ</t>
    </rPh>
    <rPh sb="46" eb="47">
      <t>ブン</t>
    </rPh>
    <rPh sb="48" eb="49">
      <t>フク</t>
    </rPh>
    <phoneticPr fontId="2"/>
  </si>
  <si>
    <t>2023.08</t>
    <phoneticPr fontId="2"/>
  </si>
  <si>
    <t>2023.10</t>
  </si>
  <si>
    <t>2023年</t>
    <rPh sb="4" eb="5">
      <t>ネン</t>
    </rPh>
    <phoneticPr fontId="2"/>
  </si>
  <si>
    <t>６．クライメート・トランジション利付国庫債券（いわゆる「GX国債」）については、年限に応じて、「利付国債　40、30、20、15年債（超長期）」（＝20年利付国債）、
　　「利付国債　10年債（長期）」（＝10年利付国債）、「利付国債　５年債（中期）」（＝５年利付国債）、「利付国債　４年、２年債（中期）」（＝２年利付国債）のいずれかに
　　含めて集計しています。</t>
    <phoneticPr fontId="2"/>
  </si>
  <si>
    <t>2023年度</t>
    <rPh sb="4" eb="6">
      <t>ネンド</t>
    </rPh>
    <phoneticPr fontId="2"/>
  </si>
  <si>
    <t>2024.10</t>
    <phoneticPr fontId="2"/>
  </si>
  <si>
    <t>2024.08</t>
    <phoneticPr fontId="2"/>
  </si>
  <si>
    <t>2024.10</t>
  </si>
  <si>
    <t>2024年</t>
    <rPh sb="4" eb="5">
      <t>ネン</t>
    </rPh>
    <phoneticPr fontId="2"/>
  </si>
  <si>
    <t>2024.12</t>
  </si>
  <si>
    <t>2025.01</t>
  </si>
  <si>
    <t>2024年度</t>
    <rPh sb="4" eb="6">
      <t>ネンド</t>
    </rPh>
    <phoneticPr fontId="2"/>
  </si>
  <si>
    <t>2025.03</t>
  </si>
  <si>
    <t>2025.10</t>
  </si>
  <si>
    <t>2025.08</t>
  </si>
  <si>
    <t>2025.09</t>
  </si>
  <si>
    <t>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</si>
</sst>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7"/>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12"/>
      <name val="Century"/>
      <family val="1"/>
    </font>
    <font>
      <sz val="9"/>
      <name val="Century"/>
      <family val="1"/>
    </font>
    <font>
      <sz val="9"/>
      <name val="ＭＳ Ｐ明朝"/>
      <family val="1"/>
      <charset val="128"/>
    </font>
    <font>
      <sz val="8"/>
      <name val="Century"/>
      <family val="1"/>
    </font>
    <font>
      <u/>
      <sz val="12"/>
      <name val="ＭＳ Ｐ明朝"/>
      <family val="1"/>
      <charset val="128"/>
    </font>
    <font>
      <sz val="11"/>
      <color theme="1"/>
      <name val="ＭＳ Ｐゴシック"/>
      <family val="3"/>
      <charset val="128"/>
      <scheme val="minor"/>
    </font>
    <font>
      <sz val="10"/>
      <color rgb="FF000000"/>
      <name val="ＭＳ ゴシック"/>
      <family val="3"/>
      <charset val="128"/>
    </font>
  </fonts>
  <fills count="3">
    <fill>
      <patternFill patternType="none"/>
    </fill>
    <fill>
      <patternFill patternType="gray125"/>
    </fill>
    <fill>
      <patternFill patternType="solid">
        <fgColor indexed="13"/>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top style="thin">
        <color indexed="64"/>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8"/>
      </bottom>
      <diagonal/>
    </border>
    <border>
      <left style="thin">
        <color indexed="64"/>
      </left>
      <right style="thin">
        <color indexed="64"/>
      </right>
      <top style="thin">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2" fillId="0" borderId="0">
      <alignment vertical="center"/>
    </xf>
    <xf numFmtId="0" fontId="1" fillId="0" borderId="0">
      <alignment vertical="center"/>
    </xf>
    <xf numFmtId="0" fontId="1" fillId="0" borderId="0">
      <alignment vertical="center"/>
    </xf>
  </cellStyleXfs>
  <cellXfs count="181">
    <xf numFmtId="0" fontId="0" fillId="0" borderId="0" xfId="0"/>
    <xf numFmtId="49" fontId="4" fillId="0" borderId="1" xfId="0" applyNumberFormat="1" applyFont="1" applyBorder="1" applyAlignment="1" applyProtection="1">
      <alignment horizontal="center" vertical="center"/>
    </xf>
    <xf numFmtId="49" fontId="4" fillId="0" borderId="0" xfId="0" applyNumberFormat="1" applyFont="1" applyBorder="1" applyAlignment="1" applyProtection="1">
      <alignment vertical="center"/>
    </xf>
    <xf numFmtId="176" fontId="4" fillId="0" borderId="0" xfId="0" applyNumberFormat="1" applyFont="1" applyBorder="1" applyAlignment="1" applyProtection="1">
      <alignment vertical="center"/>
    </xf>
    <xf numFmtId="176" fontId="4" fillId="0" borderId="0" xfId="0" applyNumberFormat="1" applyFont="1" applyFill="1" applyBorder="1" applyAlignment="1" applyProtection="1">
      <alignment vertical="center"/>
    </xf>
    <xf numFmtId="176" fontId="4" fillId="0" borderId="2" xfId="0" applyNumberFormat="1" applyFont="1" applyFill="1" applyBorder="1" applyAlignment="1" applyProtection="1">
      <alignment horizontal="right" vertical="center"/>
    </xf>
    <xf numFmtId="176" fontId="4" fillId="0" borderId="2" xfId="0" applyNumberFormat="1" applyFont="1" applyFill="1" applyBorder="1" applyAlignment="1" applyProtection="1">
      <alignment vertical="center"/>
    </xf>
    <xf numFmtId="49" fontId="4" fillId="0" borderId="2"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right" vertical="center"/>
    </xf>
    <xf numFmtId="176" fontId="4" fillId="0" borderId="3" xfId="0" applyNumberFormat="1" applyFont="1" applyBorder="1" applyAlignment="1" applyProtection="1">
      <alignment vertical="center"/>
    </xf>
    <xf numFmtId="49" fontId="4" fillId="0" borderId="0" xfId="0" applyNumberFormat="1" applyFont="1" applyBorder="1" applyAlignment="1" applyProtection="1"/>
    <xf numFmtId="176" fontId="4" fillId="0" borderId="0" xfId="0" applyNumberFormat="1" applyFont="1" applyBorder="1" applyAlignment="1" applyProtection="1"/>
    <xf numFmtId="176" fontId="4" fillId="0" borderId="2" xfId="0" applyNumberFormat="1" applyFont="1" applyFill="1" applyBorder="1" applyAlignment="1" applyProtection="1"/>
    <xf numFmtId="176" fontId="4" fillId="0" borderId="0" xfId="0" applyNumberFormat="1" applyFont="1" applyBorder="1" applyProtection="1"/>
    <xf numFmtId="49" fontId="4" fillId="0" borderId="0" xfId="0" applyNumberFormat="1" applyFont="1" applyFill="1" applyBorder="1" applyAlignment="1" applyProtection="1">
      <alignment vertical="center"/>
    </xf>
    <xf numFmtId="176" fontId="4" fillId="0" borderId="0" xfId="0" quotePrefix="1" applyNumberFormat="1" applyFont="1" applyFill="1" applyBorder="1" applyAlignment="1" applyProtection="1">
      <alignment horizontal="right" vertical="center"/>
    </xf>
    <xf numFmtId="49"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right" vertical="center"/>
    </xf>
    <xf numFmtId="176" fontId="4" fillId="0" borderId="2"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176" fontId="4" fillId="0" borderId="4" xfId="0" applyNumberFormat="1" applyFont="1" applyFill="1" applyBorder="1" applyAlignment="1" applyProtection="1">
      <alignment horizontal="right" vertical="center"/>
    </xf>
    <xf numFmtId="176" fontId="4" fillId="0" borderId="2"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176" fontId="4" fillId="0" borderId="5" xfId="0" applyNumberFormat="1" applyFont="1" applyBorder="1" applyAlignment="1" applyProtection="1">
      <alignment horizontal="center" vertical="center" wrapText="1"/>
    </xf>
    <xf numFmtId="176" fontId="4" fillId="0" borderId="6" xfId="0" applyNumberFormat="1" applyFont="1" applyBorder="1" applyAlignment="1" applyProtection="1">
      <alignment horizontal="center" vertical="center" wrapText="1"/>
    </xf>
    <xf numFmtId="49" fontId="8" fillId="0" borderId="0" xfId="0" applyNumberFormat="1" applyFont="1" applyBorder="1" applyAlignment="1" applyProtection="1">
      <alignment vertical="center"/>
    </xf>
    <xf numFmtId="176" fontId="8" fillId="0" borderId="0" xfId="0" applyNumberFormat="1" applyFont="1" applyBorder="1" applyAlignment="1" applyProtection="1">
      <alignment vertical="center"/>
    </xf>
    <xf numFmtId="176" fontId="8" fillId="0" borderId="3" xfId="0" applyNumberFormat="1" applyFont="1" applyBorder="1" applyProtection="1"/>
    <xf numFmtId="176" fontId="8" fillId="0" borderId="3" xfId="0" applyNumberFormat="1" applyFont="1" applyBorder="1" applyAlignment="1" applyProtection="1">
      <alignment vertical="center"/>
    </xf>
    <xf numFmtId="176" fontId="8" fillId="0" borderId="0" xfId="0" applyNumberFormat="1" applyFont="1" applyBorder="1" applyProtection="1"/>
    <xf numFmtId="176" fontId="8" fillId="0" borderId="0" xfId="0" applyNumberFormat="1" applyFont="1" applyFill="1" applyBorder="1" applyAlignment="1" applyProtection="1">
      <alignment vertical="center"/>
    </xf>
    <xf numFmtId="49" fontId="9" fillId="0" borderId="0" xfId="0" applyNumberFormat="1" applyFont="1" applyBorder="1" applyAlignment="1" applyProtection="1">
      <alignment vertical="center"/>
    </xf>
    <xf numFmtId="176" fontId="4" fillId="0" borderId="0" xfId="0" applyNumberFormat="1" applyFont="1" applyFill="1" applyBorder="1" applyProtection="1"/>
    <xf numFmtId="49" fontId="4" fillId="0" borderId="0" xfId="0" applyNumberFormat="1" applyFont="1" applyBorder="1" applyProtection="1"/>
    <xf numFmtId="176" fontId="8" fillId="0" borderId="0" xfId="0" applyNumberFormat="1" applyFont="1" applyBorder="1" applyAlignment="1" applyProtection="1"/>
    <xf numFmtId="176" fontId="8" fillId="0" borderId="3" xfId="0" applyNumberFormat="1" applyFont="1" applyFill="1" applyBorder="1" applyProtection="1"/>
    <xf numFmtId="176" fontId="8" fillId="0" borderId="3" xfId="0" applyNumberFormat="1" applyFont="1" applyFill="1" applyBorder="1" applyAlignment="1" applyProtection="1">
      <alignment vertical="center"/>
    </xf>
    <xf numFmtId="176" fontId="8" fillId="0" borderId="3" xfId="0" applyNumberFormat="1" applyFont="1" applyFill="1" applyBorder="1" applyAlignment="1" applyProtection="1">
      <alignment horizontal="right" vertical="center"/>
    </xf>
    <xf numFmtId="176" fontId="8" fillId="0" borderId="0" xfId="0" applyNumberFormat="1" applyFont="1" applyFill="1" applyBorder="1" applyAlignment="1" applyProtection="1">
      <alignment horizontal="right" vertical="center"/>
    </xf>
    <xf numFmtId="176" fontId="9" fillId="0" borderId="0" xfId="0" applyNumberFormat="1" applyFont="1" applyBorder="1" applyAlignment="1" applyProtection="1">
      <alignment vertical="center"/>
    </xf>
    <xf numFmtId="49" fontId="9" fillId="0" borderId="0" xfId="0" applyNumberFormat="1" applyFont="1" applyBorder="1" applyAlignment="1" applyProtection="1"/>
    <xf numFmtId="49" fontId="9" fillId="0" borderId="0" xfId="0" applyNumberFormat="1" applyFont="1" applyBorder="1" applyProtection="1"/>
    <xf numFmtId="49" fontId="9" fillId="0" borderId="0" xfId="0" applyNumberFormat="1" applyFont="1" applyFill="1" applyBorder="1" applyAlignment="1" applyProtection="1">
      <alignment vertical="center"/>
    </xf>
    <xf numFmtId="176" fontId="4" fillId="0" borderId="4"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vertical="center"/>
    </xf>
    <xf numFmtId="49" fontId="4" fillId="0" borderId="7"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vertical="center"/>
    </xf>
    <xf numFmtId="49" fontId="4" fillId="0" borderId="8" xfId="0" applyNumberFormat="1" applyFont="1" applyFill="1" applyBorder="1" applyAlignment="1" applyProtection="1">
      <alignment vertical="center"/>
    </xf>
    <xf numFmtId="176" fontId="4" fillId="0" borderId="8"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right" vertical="center"/>
    </xf>
    <xf numFmtId="49" fontId="4" fillId="0" borderId="9" xfId="0" applyNumberFormat="1" applyFont="1" applyFill="1" applyBorder="1" applyAlignment="1" applyProtection="1">
      <alignment horizontal="left" vertical="center"/>
    </xf>
    <xf numFmtId="49" fontId="4" fillId="0" borderId="9" xfId="0" applyNumberFormat="1" applyFont="1" applyFill="1" applyBorder="1" applyAlignment="1" applyProtection="1">
      <alignment vertical="center"/>
    </xf>
    <xf numFmtId="176" fontId="4" fillId="0" borderId="0" xfId="0" applyNumberFormat="1" applyFont="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vertical="center"/>
    </xf>
    <xf numFmtId="176" fontId="4" fillId="0" borderId="1" xfId="0" applyNumberFormat="1" applyFont="1" applyBorder="1" applyAlignment="1" applyProtection="1">
      <alignment vertical="center"/>
    </xf>
    <xf numFmtId="176" fontId="4" fillId="0" borderId="10" xfId="0" applyNumberFormat="1"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xf>
    <xf numFmtId="176" fontId="4" fillId="0" borderId="12"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vertical="center"/>
    </xf>
    <xf numFmtId="49" fontId="4" fillId="0" borderId="2" xfId="0"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8" fillId="0" borderId="0" xfId="0" applyNumberFormat="1" applyFont="1" applyFill="1" applyBorder="1" applyProtection="1"/>
    <xf numFmtId="49" fontId="6" fillId="0" borderId="13" xfId="0" applyNumberFormat="1" applyFont="1" applyFill="1" applyBorder="1" applyAlignment="1" applyProtection="1">
      <alignment horizontal="center" vertical="center" wrapText="1"/>
    </xf>
    <xf numFmtId="176" fontId="4" fillId="0" borderId="6" xfId="0" applyNumberFormat="1" applyFont="1" applyFill="1" applyBorder="1" applyAlignment="1" applyProtection="1">
      <alignment horizontal="center" vertical="center" wrapText="1"/>
    </xf>
    <xf numFmtId="38" fontId="4" fillId="0" borderId="2" xfId="1" applyFont="1" applyFill="1" applyBorder="1" applyAlignment="1" applyProtection="1">
      <alignment vertical="center"/>
    </xf>
    <xf numFmtId="49" fontId="4" fillId="0" borderId="0" xfId="0" applyNumberFormat="1" applyFont="1" applyFill="1" applyBorder="1" applyAlignment="1" applyProtection="1">
      <alignment horizontal="right" vertical="center"/>
    </xf>
    <xf numFmtId="176" fontId="4" fillId="0" borderId="0" xfId="0" applyNumberFormat="1" applyFont="1" applyAlignment="1" applyProtection="1">
      <alignment vertical="center"/>
    </xf>
    <xf numFmtId="176" fontId="8" fillId="0" borderId="0" xfId="0" applyNumberFormat="1" applyFont="1" applyAlignment="1" applyProtection="1">
      <alignment vertical="center"/>
    </xf>
    <xf numFmtId="176" fontId="4" fillId="0" borderId="0" xfId="0" applyNumberFormat="1" applyFont="1" applyAlignment="1" applyProtection="1">
      <alignment horizontal="center" vertical="center"/>
    </xf>
    <xf numFmtId="176" fontId="4" fillId="0" borderId="0" xfId="0" applyNumberFormat="1" applyFont="1" applyFill="1" applyAlignment="1" applyProtection="1">
      <alignment horizontal="center" vertical="center"/>
    </xf>
    <xf numFmtId="0" fontId="0" fillId="0" borderId="4" xfId="0" applyFill="1" applyBorder="1" applyAlignment="1" applyProtection="1">
      <alignment vertical="center"/>
    </xf>
    <xf numFmtId="0" fontId="0" fillId="0" borderId="8" xfId="0" applyFill="1" applyBorder="1" applyAlignment="1" applyProtection="1">
      <alignment vertical="center"/>
    </xf>
    <xf numFmtId="176" fontId="4" fillId="0" borderId="1" xfId="0" applyNumberFormat="1" applyFont="1" applyFill="1" applyBorder="1" applyAlignment="1" applyProtection="1">
      <alignment horizontal="center" vertical="center"/>
    </xf>
    <xf numFmtId="176" fontId="4" fillId="0" borderId="0" xfId="0" applyNumberFormat="1" applyFont="1" applyFill="1" applyAlignment="1" applyProtection="1">
      <alignment vertical="center"/>
    </xf>
    <xf numFmtId="49" fontId="4" fillId="0" borderId="0" xfId="0" applyNumberFormat="1" applyFont="1" applyAlignme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4" fillId="0" borderId="0" xfId="0" applyFont="1" applyBorder="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horizontal="left" vertical="center"/>
    </xf>
    <xf numFmtId="0" fontId="4" fillId="0" borderId="0" xfId="0" applyFont="1" applyFill="1" applyBorder="1" applyAlignment="1" applyProtection="1">
      <alignment horizontal="center" vertical="center"/>
    </xf>
    <xf numFmtId="176" fontId="4" fillId="0" borderId="0" xfId="0" applyNumberFormat="1" applyFont="1" applyProtection="1"/>
    <xf numFmtId="176" fontId="8" fillId="0" borderId="0" xfId="0" applyNumberFormat="1" applyFont="1" applyFill="1" applyAlignment="1" applyProtection="1">
      <alignment vertical="center"/>
    </xf>
    <xf numFmtId="176" fontId="8" fillId="0" borderId="0" xfId="0" applyNumberFormat="1" applyFont="1" applyProtection="1"/>
    <xf numFmtId="49" fontId="4" fillId="0" borderId="0" xfId="0" applyNumberFormat="1" applyFont="1" applyFill="1" applyAlignment="1" applyProtection="1">
      <alignment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wrapText="1"/>
    </xf>
    <xf numFmtId="0" fontId="4" fillId="0" borderId="4" xfId="0" applyFont="1" applyFill="1" applyBorder="1" applyAlignment="1" applyProtection="1">
      <alignment horizontal="center" vertical="center"/>
    </xf>
    <xf numFmtId="38" fontId="4" fillId="0" borderId="0" xfId="1" applyFont="1" applyAlignment="1" applyProtection="1">
      <alignment vertical="center"/>
    </xf>
    <xf numFmtId="0" fontId="0" fillId="0" borderId="5" xfId="0" applyFill="1" applyBorder="1" applyAlignment="1" applyProtection="1">
      <alignment vertical="center"/>
    </xf>
    <xf numFmtId="0" fontId="0" fillId="0" borderId="11" xfId="0" applyFill="1" applyBorder="1" applyAlignment="1" applyProtection="1">
      <alignment vertical="center"/>
    </xf>
    <xf numFmtId="176" fontId="4" fillId="0" borderId="0" xfId="0" applyNumberFormat="1" applyFont="1" applyFill="1" applyProtection="1"/>
    <xf numFmtId="0" fontId="4" fillId="0" borderId="0" xfId="0" applyFont="1" applyProtection="1"/>
    <xf numFmtId="0" fontId="4" fillId="0" borderId="0" xfId="0" applyFont="1" applyBorder="1" applyProtection="1"/>
    <xf numFmtId="49" fontId="4" fillId="0" borderId="0" xfId="0" applyNumberFormat="1" applyFont="1" applyProtection="1"/>
    <xf numFmtId="38" fontId="4" fillId="0" borderId="0" xfId="1" applyFont="1" applyProtection="1"/>
    <xf numFmtId="49" fontId="4" fillId="0" borderId="0" xfId="0" applyNumberFormat="1" applyFont="1" applyAlignment="1" applyProtection="1"/>
    <xf numFmtId="0" fontId="4" fillId="0" borderId="0" xfId="0" applyFont="1" applyAlignment="1" applyProtection="1"/>
    <xf numFmtId="0" fontId="4" fillId="0" borderId="0" xfId="0" applyFont="1" applyFill="1" applyBorder="1" applyProtection="1"/>
    <xf numFmtId="38" fontId="8" fillId="0" borderId="0" xfId="1" applyFont="1" applyAlignment="1" applyProtection="1">
      <alignment vertical="center"/>
    </xf>
    <xf numFmtId="0" fontId="4" fillId="0" borderId="5" xfId="0" applyFont="1" applyFill="1" applyBorder="1" applyAlignment="1" applyProtection="1">
      <alignment horizontal="center" vertical="center"/>
    </xf>
    <xf numFmtId="176" fontId="4" fillId="0" borderId="0" xfId="0" applyNumberFormat="1" applyFont="1" applyFill="1" applyAlignment="1" applyProtection="1">
      <alignment horizontal="right" vertical="center"/>
    </xf>
    <xf numFmtId="0" fontId="8" fillId="0" borderId="0" xfId="0" applyFont="1" applyFill="1" applyBorder="1" applyAlignment="1" applyProtection="1">
      <alignment vertical="center"/>
    </xf>
    <xf numFmtId="0" fontId="4" fillId="0" borderId="0" xfId="0" applyFont="1" applyFill="1" applyAlignment="1" applyProtection="1">
      <alignment horizontal="right" vertical="center"/>
    </xf>
    <xf numFmtId="49" fontId="4" fillId="0" borderId="14" xfId="0" applyNumberFormat="1" applyFont="1" applyFill="1" applyBorder="1" applyAlignment="1" applyProtection="1">
      <alignment horizontal="center" vertical="center"/>
    </xf>
    <xf numFmtId="176" fontId="4" fillId="0" borderId="4" xfId="0" applyNumberFormat="1" applyFont="1" applyBorder="1" applyAlignment="1" applyProtection="1">
      <alignment horizontal="center" vertical="center" wrapText="1"/>
    </xf>
    <xf numFmtId="176" fontId="4" fillId="0" borderId="15" xfId="0" applyNumberFormat="1" applyFont="1" applyBorder="1" applyAlignment="1" applyProtection="1">
      <alignment horizontal="center" vertical="center" wrapText="1"/>
    </xf>
    <xf numFmtId="0" fontId="4" fillId="0" borderId="8" xfId="0"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176" fontId="4" fillId="0" borderId="1" xfId="0" applyNumberFormat="1" applyFont="1" applyBorder="1" applyAlignment="1" applyProtection="1">
      <alignment horizontal="center" vertical="center"/>
    </xf>
    <xf numFmtId="0" fontId="4" fillId="0" borderId="0" xfId="0" applyFont="1" applyFill="1" applyProtection="1"/>
    <xf numFmtId="0" fontId="1" fillId="2" borderId="2" xfId="0" applyFont="1" applyFill="1" applyBorder="1"/>
    <xf numFmtId="0" fontId="4" fillId="0" borderId="0" xfId="0" applyFont="1"/>
    <xf numFmtId="176" fontId="9" fillId="0" borderId="0" xfId="0" applyNumberFormat="1" applyFont="1" applyFill="1" applyBorder="1" applyAlignment="1" applyProtection="1">
      <alignment vertical="center"/>
    </xf>
    <xf numFmtId="176" fontId="4" fillId="0" borderId="16" xfId="0" applyNumberFormat="1" applyFont="1" applyFill="1" applyBorder="1" applyAlignment="1" applyProtection="1">
      <alignment horizontal="center" vertical="center" wrapText="1"/>
    </xf>
    <xf numFmtId="0" fontId="8" fillId="0" borderId="0" xfId="0" applyFont="1" applyFill="1" applyAlignment="1" applyProtection="1">
      <alignment vertical="center"/>
    </xf>
    <xf numFmtId="38" fontId="4" fillId="0" borderId="2" xfId="0" applyNumberFormat="1" applyFont="1" applyFill="1" applyBorder="1" applyAlignment="1" applyProtection="1">
      <alignment vertical="center"/>
    </xf>
    <xf numFmtId="38" fontId="4" fillId="0" borderId="0" xfId="1" applyFont="1" applyFill="1" applyBorder="1" applyAlignment="1" applyProtection="1">
      <alignment vertical="center"/>
    </xf>
    <xf numFmtId="0" fontId="1" fillId="2" borderId="17" xfId="0" applyFont="1" applyFill="1" applyBorder="1"/>
    <xf numFmtId="0" fontId="8" fillId="0" borderId="0" xfId="0" applyFont="1" applyFill="1" applyBorder="1" applyAlignment="1" applyProtection="1">
      <alignment horizontal="left" vertical="center"/>
    </xf>
    <xf numFmtId="176" fontId="4" fillId="0" borderId="2" xfId="0" applyNumberFormat="1" applyFont="1" applyFill="1" applyBorder="1" applyAlignment="1">
      <alignment horizontal="right" vertical="center"/>
    </xf>
    <xf numFmtId="176" fontId="4" fillId="0" borderId="11" xfId="0" applyNumberFormat="1" applyFont="1" applyFill="1" applyBorder="1" applyAlignment="1">
      <alignment horizontal="right" vertical="center"/>
    </xf>
    <xf numFmtId="49" fontId="4" fillId="0" borderId="0" xfId="0" applyNumberFormat="1" applyFont="1" applyFill="1" applyAlignment="1">
      <alignment horizontal="right" vertical="center"/>
    </xf>
    <xf numFmtId="176" fontId="4" fillId="0" borderId="17"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0" xfId="0" applyNumberFormat="1" applyFont="1"/>
    <xf numFmtId="49" fontId="4" fillId="0" borderId="5" xfId="0" applyNumberFormat="1" applyFont="1" applyFill="1" applyBorder="1" applyAlignment="1">
      <alignment horizontal="right" vertical="center"/>
    </xf>
    <xf numFmtId="0" fontId="1" fillId="0" borderId="5" xfId="0" applyFont="1" applyFill="1" applyBorder="1" applyAlignment="1">
      <alignment vertical="center"/>
    </xf>
    <xf numFmtId="49" fontId="4" fillId="0" borderId="1" xfId="0" applyNumberFormat="1" applyFont="1" applyFill="1" applyBorder="1" applyAlignment="1">
      <alignment horizontal="right" vertical="center"/>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76" fontId="4" fillId="0" borderId="11" xfId="0" applyNumberFormat="1" applyFont="1" applyFill="1" applyBorder="1" applyAlignment="1">
      <alignment horizontal="center" vertical="center"/>
    </xf>
    <xf numFmtId="49" fontId="4" fillId="0" borderId="5"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0" fontId="0" fillId="0" borderId="1" xfId="0" applyFill="1" applyBorder="1" applyAlignment="1" applyProtection="1">
      <alignment vertical="center"/>
    </xf>
    <xf numFmtId="176" fontId="4" fillId="0" borderId="2" xfId="0" applyNumberFormat="1" applyFont="1" applyFill="1" applyBorder="1" applyAlignment="1">
      <alignment vertical="center"/>
    </xf>
    <xf numFmtId="176" fontId="4" fillId="0" borderId="11" xfId="0" applyNumberFormat="1" applyFont="1" applyFill="1" applyBorder="1" applyAlignment="1">
      <alignment vertical="center"/>
    </xf>
    <xf numFmtId="38" fontId="4" fillId="0" borderId="2" xfId="0" applyNumberFormat="1" applyFont="1" applyFill="1" applyBorder="1" applyAlignment="1">
      <alignment vertical="center"/>
    </xf>
    <xf numFmtId="0" fontId="13" fillId="0" borderId="5" xfId="0" applyFont="1" applyFill="1" applyBorder="1" applyAlignment="1">
      <alignment vertical="center"/>
    </xf>
    <xf numFmtId="0" fontId="13" fillId="0" borderId="11" xfId="0" applyFont="1" applyFill="1" applyBorder="1" applyAlignment="1">
      <alignment vertical="center"/>
    </xf>
    <xf numFmtId="49" fontId="11" fillId="0" borderId="0" xfId="0" applyNumberFormat="1" applyFont="1" applyAlignment="1">
      <alignment horizontal="right" vertical="center"/>
    </xf>
    <xf numFmtId="0" fontId="11" fillId="0" borderId="0" xfId="0" applyFont="1" applyAlignment="1">
      <alignment vertical="center"/>
    </xf>
    <xf numFmtId="49" fontId="11" fillId="0" borderId="0" xfId="0" applyNumberFormat="1" applyFont="1" applyAlignment="1">
      <alignment vertical="center"/>
    </xf>
    <xf numFmtId="176" fontId="11" fillId="0" borderId="0" xfId="0" applyNumberFormat="1" applyFont="1" applyAlignment="1">
      <alignment horizontal="right" vertical="center"/>
    </xf>
    <xf numFmtId="176" fontId="11" fillId="0" borderId="0" xfId="0" applyNumberFormat="1" applyFont="1" applyAlignment="1">
      <alignment vertical="center"/>
    </xf>
    <xf numFmtId="49" fontId="4" fillId="0" borderId="2" xfId="0" quotePrefix="1" applyNumberFormat="1" applyFont="1" applyFill="1" applyBorder="1" applyAlignment="1" applyProtection="1">
      <alignment horizontal="right" vertical="center"/>
    </xf>
    <xf numFmtId="176" fontId="4" fillId="0" borderId="18" xfId="0" applyNumberFormat="1" applyFont="1" applyFill="1" applyBorder="1" applyAlignment="1" applyProtection="1">
      <alignment horizontal="center" vertical="center" wrapText="1"/>
    </xf>
    <xf numFmtId="176" fontId="4" fillId="0" borderId="18" xfId="0" applyNumberFormat="1" applyFont="1" applyFill="1" applyBorder="1" applyAlignment="1" applyProtection="1">
      <alignment horizontal="center" vertical="center"/>
    </xf>
    <xf numFmtId="176" fontId="4" fillId="0" borderId="19"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xf>
    <xf numFmtId="0" fontId="0" fillId="0" borderId="17" xfId="0" applyFill="1" applyBorder="1" applyAlignment="1" applyProtection="1">
      <alignment horizontal="center" vertical="center"/>
    </xf>
    <xf numFmtId="176" fontId="4" fillId="0" borderId="7" xfId="0" applyNumberFormat="1" applyFont="1" applyFill="1" applyBorder="1" applyAlignment="1" applyProtection="1">
      <alignment horizontal="center" vertical="center" wrapText="1"/>
    </xf>
    <xf numFmtId="176" fontId="4" fillId="0" borderId="8" xfId="0" applyNumberFormat="1" applyFont="1" applyFill="1" applyBorder="1" applyAlignment="1" applyProtection="1">
      <alignment horizontal="center" vertical="center"/>
    </xf>
    <xf numFmtId="0" fontId="4" fillId="0" borderId="0" xfId="0" applyFont="1" applyBorder="1" applyAlignment="1">
      <alignment horizontal="left" vertical="center" wrapText="1"/>
    </xf>
    <xf numFmtId="0" fontId="4" fillId="0" borderId="0" xfId="0" applyFont="1" applyFill="1" applyAlignment="1" applyProtection="1">
      <alignment horizontal="left" vertical="center" wrapText="1"/>
    </xf>
    <xf numFmtId="176" fontId="4" fillId="0" borderId="2" xfId="0" applyNumberFormat="1" applyFont="1" applyBorder="1" applyAlignment="1" applyProtection="1">
      <alignment horizontal="center" vertical="center" wrapText="1"/>
    </xf>
    <xf numFmtId="176" fontId="4" fillId="0" borderId="2" xfId="0" applyNumberFormat="1" applyFont="1" applyBorder="1" applyAlignment="1" applyProtection="1">
      <alignment horizontal="center" vertical="center"/>
    </xf>
    <xf numFmtId="176" fontId="4" fillId="0" borderId="18" xfId="0" applyNumberFormat="1" applyFont="1" applyBorder="1" applyAlignment="1" applyProtection="1">
      <alignment horizontal="center" vertical="center" wrapText="1"/>
    </xf>
    <xf numFmtId="176" fontId="4" fillId="0" borderId="18" xfId="0" applyNumberFormat="1" applyFont="1" applyBorder="1" applyAlignment="1" applyProtection="1">
      <alignment horizontal="center" vertical="center"/>
    </xf>
    <xf numFmtId="176" fontId="4" fillId="0" borderId="7" xfId="0" applyNumberFormat="1" applyFont="1" applyBorder="1" applyAlignment="1" applyProtection="1">
      <alignment horizontal="center" vertical="center" wrapText="1"/>
    </xf>
    <xf numFmtId="176" fontId="4" fillId="0" borderId="8" xfId="0" applyNumberFormat="1" applyFont="1" applyBorder="1" applyAlignment="1" applyProtection="1">
      <alignment horizontal="center" vertical="center"/>
    </xf>
    <xf numFmtId="176" fontId="4" fillId="0" borderId="19" xfId="0" applyNumberFormat="1"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0" fillId="0" borderId="17" xfId="0" applyBorder="1" applyAlignment="1" applyProtection="1">
      <alignment horizontal="center" vertical="center"/>
    </xf>
    <xf numFmtId="176" fontId="4" fillId="0" borderId="4" xfId="0" applyNumberFormat="1" applyFont="1" applyBorder="1" applyAlignment="1" applyProtection="1">
      <alignment horizontal="center" vertical="center" wrapText="1"/>
    </xf>
    <xf numFmtId="176" fontId="4" fillId="0" borderId="4" xfId="0" applyNumberFormat="1"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2" xfId="0" applyBorder="1" applyAlignment="1" applyProtection="1">
      <alignment horizontal="center" vertical="center"/>
    </xf>
    <xf numFmtId="38" fontId="8" fillId="0" borderId="0" xfId="1" applyFont="1" applyAlignment="1" applyProtection="1">
      <alignment wrapText="1"/>
    </xf>
    <xf numFmtId="0" fontId="8" fillId="0" borderId="0" xfId="0" applyFont="1" applyAlignment="1" applyProtection="1">
      <alignment wrapText="1"/>
    </xf>
  </cellXfs>
  <cellStyles count="8">
    <cellStyle name="桁区切り" xfId="1" builtinId="6"/>
    <cellStyle name="桁区切り 2" xfId="2" xr:uid="{2835929E-A228-4483-973E-140B2FB75D55}"/>
    <cellStyle name="桁区切り 3" xfId="3" xr:uid="{E3B8B80E-DB39-4FBE-8AEA-E3A885D859C7}"/>
    <cellStyle name="標準" xfId="0" builtinId="0"/>
    <cellStyle name="標準 2" xfId="4" xr:uid="{6B4F72E4-6A8D-4678-BAE5-A01180774DC3}"/>
    <cellStyle name="標準 3" xfId="5" xr:uid="{6465BB73-8BBC-4650-92A5-36E758948F09}"/>
    <cellStyle name="標準 4" xfId="6" xr:uid="{B28E6779-6382-4761-A806-05B2B54FBEA2}"/>
    <cellStyle name="標準 5" xfId="7" xr:uid="{3A556E94-94FA-479E-B415-3B5C18CB0F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179F-2B72-416A-B7FC-F426390D7B3D}">
  <dimension ref="A1:BX116"/>
  <sheetViews>
    <sheetView tabSelected="1" zoomScale="75" zoomScaleNormal="75" workbookViewId="0">
      <pane xSplit="1" ySplit="4" topLeftCell="B77" activePane="bottomRight" state="frozen"/>
      <selection activeCell="A92" sqref="A92:IV102"/>
      <selection pane="topRight" activeCell="A92" sqref="A92:IV102"/>
      <selection pane="bottomLeft" activeCell="A92" sqref="A92:IV102"/>
      <selection pane="bottomRight" activeCell="A98" sqref="A98"/>
    </sheetView>
  </sheetViews>
  <sheetFormatPr defaultRowHeight="14.25" x14ac:dyDescent="0.15"/>
  <cols>
    <col min="1" max="1" width="16.125" style="81" customWidth="1"/>
    <col min="2" max="2" width="8.625" style="81" customWidth="1"/>
    <col min="3" max="3" width="18.125" style="81" customWidth="1"/>
    <col min="4" max="4" width="8.625" style="81" customWidth="1"/>
    <col min="5" max="5" width="17.75" style="81" customWidth="1"/>
    <col min="6" max="6" width="14.125" style="81" customWidth="1"/>
    <col min="7" max="7" width="15.75" style="81" customWidth="1"/>
    <col min="8" max="8" width="17.75" style="81" customWidth="1"/>
    <col min="9" max="9" width="17.875" style="81" customWidth="1"/>
    <col min="10" max="10" width="9.125" style="81" customWidth="1"/>
    <col min="11" max="11" width="21.125" style="81" customWidth="1"/>
    <col min="12" max="12" width="0.875" style="94" customWidth="1"/>
    <col min="13" max="13" width="8.625" style="81" customWidth="1"/>
    <col min="14" max="14" width="18.125" style="81" customWidth="1"/>
    <col min="15" max="15" width="8.625" style="81" customWidth="1"/>
    <col min="16" max="16" width="17.75" style="81" customWidth="1"/>
    <col min="17" max="17" width="14.125" style="81" customWidth="1"/>
    <col min="18" max="18" width="15.625" style="81" customWidth="1"/>
    <col min="19" max="20" width="17.75" style="81" customWidth="1"/>
    <col min="21" max="21" width="9.125" style="81" customWidth="1"/>
    <col min="22" max="22" width="21.125" style="81" customWidth="1"/>
    <col min="23" max="23" width="0.875" style="94" customWidth="1"/>
    <col min="24" max="24" width="8.625" style="81" customWidth="1"/>
    <col min="25" max="25" width="18.125" style="81" customWidth="1"/>
    <col min="26" max="26" width="8.625" style="81" customWidth="1"/>
    <col min="27" max="27" width="17.75" style="81" customWidth="1"/>
    <col min="28" max="28" width="14.125" style="81" customWidth="1"/>
    <col min="29" max="29" width="15.625" style="81" customWidth="1"/>
    <col min="30" max="31" width="17.75" style="81" customWidth="1"/>
    <col min="32" max="32" width="9.125" style="81" customWidth="1"/>
    <col min="33" max="33" width="21.125" style="81" customWidth="1"/>
    <col min="34" max="16384" width="9" style="82"/>
  </cols>
  <sheetData>
    <row r="1" spans="1:76" s="3" customFormat="1" ht="17.25" customHeight="1" x14ac:dyDescent="0.15">
      <c r="A1" s="78"/>
      <c r="B1" s="4" t="s">
        <v>2</v>
      </c>
      <c r="C1" s="78"/>
      <c r="D1" s="32"/>
      <c r="E1" s="4"/>
      <c r="F1" s="4"/>
      <c r="G1" s="4"/>
      <c r="H1" s="4"/>
      <c r="I1" s="4"/>
      <c r="J1" s="4" t="s">
        <v>0</v>
      </c>
      <c r="K1" s="4" t="s">
        <v>0</v>
      </c>
      <c r="L1" s="4"/>
      <c r="M1" s="4" t="s">
        <v>3</v>
      </c>
      <c r="N1" s="78"/>
      <c r="O1" s="32"/>
      <c r="P1" s="4"/>
      <c r="Q1" s="4"/>
      <c r="R1" s="4"/>
      <c r="S1" s="4"/>
      <c r="T1" s="4"/>
      <c r="U1" s="4" t="s">
        <v>0</v>
      </c>
      <c r="V1" s="4" t="s">
        <v>0</v>
      </c>
      <c r="W1" s="4"/>
      <c r="X1" s="4" t="s">
        <v>4</v>
      </c>
      <c r="Y1" s="32"/>
      <c r="Z1" s="32"/>
      <c r="AA1" s="4"/>
      <c r="AB1" s="4"/>
      <c r="AC1" s="4"/>
      <c r="AD1" s="4"/>
      <c r="AE1" s="4"/>
      <c r="AF1" s="4" t="s">
        <v>0</v>
      </c>
      <c r="AG1" s="4" t="s">
        <v>0</v>
      </c>
    </row>
    <row r="2" spans="1:76" s="26" customFormat="1" ht="17.25" customHeight="1" x14ac:dyDescent="0.25">
      <c r="A2" s="30"/>
      <c r="B2" s="122" t="s">
        <v>49</v>
      </c>
      <c r="C2" s="30"/>
      <c r="D2" s="35"/>
      <c r="E2" s="36"/>
      <c r="F2" s="36"/>
      <c r="G2" s="36"/>
      <c r="H2" s="30"/>
      <c r="I2" s="30"/>
      <c r="J2" s="36"/>
      <c r="K2" s="36"/>
      <c r="L2" s="30"/>
      <c r="M2" s="122" t="s">
        <v>51</v>
      </c>
      <c r="N2" s="30"/>
      <c r="O2" s="35"/>
      <c r="P2" s="36"/>
      <c r="Q2" s="36"/>
      <c r="R2" s="36"/>
      <c r="S2" s="30"/>
      <c r="T2" s="30"/>
      <c r="U2" s="36"/>
      <c r="V2" s="36"/>
      <c r="W2" s="30"/>
      <c r="X2" s="122" t="s">
        <v>50</v>
      </c>
      <c r="Y2" s="66"/>
      <c r="Z2" s="35"/>
      <c r="AA2" s="36"/>
      <c r="AB2" s="36"/>
      <c r="AC2" s="36"/>
      <c r="AD2" s="30"/>
      <c r="AE2" s="30"/>
      <c r="AF2" s="30"/>
      <c r="AG2" s="30"/>
    </row>
    <row r="3" spans="1:76" s="3" customFormat="1" ht="27" x14ac:dyDescent="0.15">
      <c r="A3" s="67" t="s">
        <v>195</v>
      </c>
      <c r="B3" s="162" t="s">
        <v>28</v>
      </c>
      <c r="C3" s="163"/>
      <c r="D3" s="155" t="s">
        <v>29</v>
      </c>
      <c r="E3" s="156"/>
      <c r="F3" s="156"/>
      <c r="G3" s="156"/>
      <c r="H3" s="157" t="s">
        <v>43</v>
      </c>
      <c r="I3" s="157" t="s">
        <v>30</v>
      </c>
      <c r="J3" s="159" t="s">
        <v>31</v>
      </c>
      <c r="K3" s="160"/>
      <c r="L3" s="17"/>
      <c r="M3" s="162" t="s">
        <v>28</v>
      </c>
      <c r="N3" s="163"/>
      <c r="O3" s="155" t="s">
        <v>29</v>
      </c>
      <c r="P3" s="156"/>
      <c r="Q3" s="156"/>
      <c r="R3" s="156"/>
      <c r="S3" s="157" t="s">
        <v>43</v>
      </c>
      <c r="T3" s="157" t="s">
        <v>30</v>
      </c>
      <c r="U3" s="159" t="s">
        <v>31</v>
      </c>
      <c r="V3" s="160"/>
      <c r="W3" s="78"/>
      <c r="X3" s="162" t="s">
        <v>28</v>
      </c>
      <c r="Y3" s="163"/>
      <c r="Z3" s="155" t="s">
        <v>29</v>
      </c>
      <c r="AA3" s="156"/>
      <c r="AB3" s="156"/>
      <c r="AC3" s="156"/>
      <c r="AD3" s="157" t="s">
        <v>43</v>
      </c>
      <c r="AE3" s="157" t="s">
        <v>30</v>
      </c>
      <c r="AF3" s="159" t="s">
        <v>31</v>
      </c>
      <c r="AG3" s="160"/>
    </row>
    <row r="4" spans="1:76" s="54" customFormat="1" ht="41.25" x14ac:dyDescent="0.15">
      <c r="A4" s="63" t="s">
        <v>25</v>
      </c>
      <c r="B4" s="64" t="s">
        <v>32</v>
      </c>
      <c r="C4" s="68" t="s">
        <v>33</v>
      </c>
      <c r="D4" s="68" t="s">
        <v>32</v>
      </c>
      <c r="E4" s="68" t="s">
        <v>39</v>
      </c>
      <c r="F4" s="68" t="s">
        <v>34</v>
      </c>
      <c r="G4" s="68" t="s">
        <v>35</v>
      </c>
      <c r="H4" s="158"/>
      <c r="I4" s="161"/>
      <c r="J4" s="65" t="s">
        <v>32</v>
      </c>
      <c r="K4" s="65" t="s">
        <v>36</v>
      </c>
      <c r="L4" s="17"/>
      <c r="M4" s="65" t="s">
        <v>32</v>
      </c>
      <c r="N4" s="64" t="s">
        <v>33</v>
      </c>
      <c r="O4" s="68" t="s">
        <v>32</v>
      </c>
      <c r="P4" s="68" t="s">
        <v>39</v>
      </c>
      <c r="Q4" s="68" t="s">
        <v>34</v>
      </c>
      <c r="R4" s="68" t="s">
        <v>35</v>
      </c>
      <c r="S4" s="158"/>
      <c r="T4" s="161"/>
      <c r="U4" s="65" t="s">
        <v>37</v>
      </c>
      <c r="V4" s="65" t="s">
        <v>36</v>
      </c>
      <c r="W4" s="74"/>
      <c r="X4" s="65" t="s">
        <v>32</v>
      </c>
      <c r="Y4" s="64" t="s">
        <v>33</v>
      </c>
      <c r="Z4" s="68" t="s">
        <v>32</v>
      </c>
      <c r="AA4" s="68" t="s">
        <v>39</v>
      </c>
      <c r="AB4" s="68" t="s">
        <v>34</v>
      </c>
      <c r="AC4" s="68" t="s">
        <v>35</v>
      </c>
      <c r="AD4" s="158"/>
      <c r="AE4" s="161"/>
      <c r="AF4" s="65" t="s">
        <v>32</v>
      </c>
      <c r="AG4" s="65" t="s">
        <v>36</v>
      </c>
    </row>
    <row r="5" spans="1:76" s="55" customFormat="1" ht="17.25" customHeight="1" x14ac:dyDescent="0.15">
      <c r="A5" s="44" t="s">
        <v>26</v>
      </c>
      <c r="B5" s="75"/>
      <c r="C5" s="75"/>
      <c r="D5" s="75"/>
      <c r="E5" s="75"/>
      <c r="F5" s="75"/>
      <c r="G5" s="75"/>
      <c r="H5" s="75"/>
      <c r="I5" s="75"/>
      <c r="J5" s="75"/>
      <c r="K5" s="75"/>
      <c r="L5" s="17"/>
      <c r="M5" s="43"/>
      <c r="N5" s="43"/>
      <c r="O5" s="43"/>
      <c r="P5" s="43"/>
      <c r="Q5" s="43"/>
      <c r="R5" s="43"/>
      <c r="S5" s="96"/>
      <c r="T5" s="96"/>
      <c r="U5" s="43"/>
      <c r="V5" s="50"/>
      <c r="W5" s="17"/>
      <c r="X5" s="43"/>
      <c r="Y5" s="43"/>
      <c r="Z5" s="43"/>
      <c r="AA5" s="43"/>
      <c r="AB5" s="43"/>
      <c r="AC5" s="43"/>
      <c r="AD5" s="96"/>
      <c r="AE5" s="96"/>
      <c r="AF5" s="43"/>
      <c r="AG5" s="50"/>
    </row>
    <row r="6" spans="1:76" s="94" customFormat="1" ht="17.25" customHeight="1" x14ac:dyDescent="0.15">
      <c r="A6" s="7" t="s">
        <v>249</v>
      </c>
      <c r="B6" s="129">
        <f>SUM(B28:B39)</f>
        <v>1556</v>
      </c>
      <c r="C6" s="129">
        <f t="shared" ref="C6:I6" si="0">SUM(C28:C39)</f>
        <v>220920059</v>
      </c>
      <c r="D6" s="129">
        <f t="shared" si="0"/>
        <v>5198</v>
      </c>
      <c r="E6" s="129">
        <f t="shared" si="0"/>
        <v>155491907</v>
      </c>
      <c r="F6" s="129">
        <f t="shared" si="0"/>
        <v>1359442</v>
      </c>
      <c r="G6" s="133">
        <f t="shared" si="0"/>
        <v>4115873</v>
      </c>
      <c r="H6" s="129">
        <f t="shared" si="0"/>
        <v>160967225</v>
      </c>
      <c r="I6" s="129">
        <f t="shared" si="0"/>
        <v>59952809</v>
      </c>
      <c r="J6" s="129">
        <f>J39</f>
        <v>10875</v>
      </c>
      <c r="K6" s="129">
        <f>K39</f>
        <v>1252138853</v>
      </c>
      <c r="L6" s="135"/>
      <c r="M6" s="129">
        <f>SUM(M28:M39)</f>
        <v>784</v>
      </c>
      <c r="N6" s="129">
        <f t="shared" ref="N6:T6" si="1">SUM(N28:N39)</f>
        <v>203524069</v>
      </c>
      <c r="O6" s="129">
        <f t="shared" si="1"/>
        <v>3812</v>
      </c>
      <c r="P6" s="129">
        <f t="shared" si="1"/>
        <v>142556022</v>
      </c>
      <c r="Q6" s="129">
        <f t="shared" si="1"/>
        <v>1337452</v>
      </c>
      <c r="R6" s="133">
        <f t="shared" si="1"/>
        <v>3832932</v>
      </c>
      <c r="S6" s="129">
        <f t="shared" si="1"/>
        <v>147726409</v>
      </c>
      <c r="T6" s="129">
        <f t="shared" si="1"/>
        <v>55797638</v>
      </c>
      <c r="U6" s="129">
        <f>U39</f>
        <v>6560</v>
      </c>
      <c r="V6" s="129">
        <f>V39</f>
        <v>1162778060</v>
      </c>
      <c r="W6" s="70"/>
      <c r="X6" s="5">
        <f>SUM(X28:X39)</f>
        <v>709</v>
      </c>
      <c r="Y6" s="5">
        <f t="shared" ref="Y6:AE6" si="2">SUM(Y28:Y39)</f>
        <v>15901050</v>
      </c>
      <c r="Z6" s="5">
        <f t="shared" si="2"/>
        <v>1247</v>
      </c>
      <c r="AA6" s="5">
        <f t="shared" si="2"/>
        <v>9091305</v>
      </c>
      <c r="AB6" s="5">
        <f t="shared" si="2"/>
        <v>21990</v>
      </c>
      <c r="AC6" s="5">
        <f t="shared" si="2"/>
        <v>282841</v>
      </c>
      <c r="AD6" s="5">
        <f t="shared" si="2"/>
        <v>9396136</v>
      </c>
      <c r="AE6" s="5">
        <f t="shared" si="2"/>
        <v>6504911</v>
      </c>
      <c r="AF6" s="5">
        <f>AF39</f>
        <v>3825</v>
      </c>
      <c r="AG6" s="5">
        <f>AG39</f>
        <v>75959223</v>
      </c>
    </row>
    <row r="7" spans="1:76" s="94" customFormat="1" ht="17.25" customHeight="1" x14ac:dyDescent="0.15">
      <c r="A7" s="7" t="s">
        <v>265</v>
      </c>
      <c r="B7" s="129">
        <f>SUM(B40:B51)</f>
        <v>1427</v>
      </c>
      <c r="C7" s="129">
        <f t="shared" ref="C7:I7" si="3">SUM(C40:C51)</f>
        <v>261686828</v>
      </c>
      <c r="D7" s="129">
        <f t="shared" si="3"/>
        <v>5099</v>
      </c>
      <c r="E7" s="129">
        <f t="shared" si="3"/>
        <v>202923087</v>
      </c>
      <c r="F7" s="129">
        <f t="shared" si="3"/>
        <v>1494556</v>
      </c>
      <c r="G7" s="130">
        <f t="shared" si="3"/>
        <v>3365092</v>
      </c>
      <c r="H7" s="129">
        <f t="shared" si="3"/>
        <v>207782739</v>
      </c>
      <c r="I7" s="129">
        <f t="shared" si="3"/>
        <v>53904068</v>
      </c>
      <c r="J7" s="129">
        <f>J51</f>
        <v>11220</v>
      </c>
      <c r="K7" s="129">
        <f>K51</f>
        <v>1306043202</v>
      </c>
      <c r="L7" s="135"/>
      <c r="M7" s="129">
        <f t="shared" ref="M7:T7" si="4">SUM(M40:M51)</f>
        <v>689</v>
      </c>
      <c r="N7" s="129">
        <f t="shared" si="4"/>
        <v>244719960</v>
      </c>
      <c r="O7" s="129">
        <f t="shared" si="4"/>
        <v>3988</v>
      </c>
      <c r="P7" s="129">
        <f t="shared" si="4"/>
        <v>191513425</v>
      </c>
      <c r="Q7" s="129">
        <f t="shared" si="4"/>
        <v>1466692</v>
      </c>
      <c r="R7" s="130">
        <f t="shared" si="4"/>
        <v>3224382</v>
      </c>
      <c r="S7" s="129">
        <f t="shared" si="4"/>
        <v>196204500</v>
      </c>
      <c r="T7" s="129">
        <f t="shared" si="4"/>
        <v>48515442</v>
      </c>
      <c r="U7" s="129">
        <f>U51</f>
        <v>6715</v>
      </c>
      <c r="V7" s="129">
        <f>V51</f>
        <v>1211293504</v>
      </c>
      <c r="W7" s="70"/>
      <c r="X7" s="5">
        <f t="shared" ref="X7:AE7" si="5">SUM(X40:X51)</f>
        <v>669</v>
      </c>
      <c r="Y7" s="5">
        <f t="shared" si="5"/>
        <v>15274038</v>
      </c>
      <c r="Z7" s="5">
        <f t="shared" si="5"/>
        <v>998</v>
      </c>
      <c r="AA7" s="5">
        <f t="shared" si="5"/>
        <v>8800902</v>
      </c>
      <c r="AB7" s="5">
        <f t="shared" si="5"/>
        <v>27864</v>
      </c>
      <c r="AC7" s="5">
        <f t="shared" si="5"/>
        <v>140610</v>
      </c>
      <c r="AD7" s="5">
        <f t="shared" si="5"/>
        <v>8969379</v>
      </c>
      <c r="AE7" s="5">
        <f t="shared" si="5"/>
        <v>6304656</v>
      </c>
      <c r="AF7" s="5">
        <f>AF51</f>
        <v>4026</v>
      </c>
      <c r="AG7" s="5">
        <f>AG51</f>
        <v>82264158</v>
      </c>
    </row>
    <row r="8" spans="1:76" s="94" customFormat="1" ht="17.25" customHeight="1" x14ac:dyDescent="0.15">
      <c r="A8" s="7" t="s">
        <v>284</v>
      </c>
      <c r="B8" s="129">
        <f>SUM(B52:B63)</f>
        <v>1336</v>
      </c>
      <c r="C8" s="129">
        <f t="shared" ref="C8:I8" si="6">SUM(C52:C63)</f>
        <v>229487410</v>
      </c>
      <c r="D8" s="129">
        <f t="shared" si="6"/>
        <v>5278</v>
      </c>
      <c r="E8" s="129">
        <f t="shared" si="6"/>
        <v>198994907</v>
      </c>
      <c r="F8" s="129">
        <f t="shared" si="6"/>
        <v>1444835</v>
      </c>
      <c r="G8" s="130">
        <f t="shared" si="6"/>
        <v>2404064</v>
      </c>
      <c r="H8" s="129">
        <f t="shared" si="6"/>
        <v>202843807</v>
      </c>
      <c r="I8" s="129">
        <f t="shared" si="6"/>
        <v>26643587</v>
      </c>
      <c r="J8" s="129">
        <f>J63</f>
        <v>11515</v>
      </c>
      <c r="K8" s="129">
        <f>K63</f>
        <v>1332686784</v>
      </c>
      <c r="L8" s="135"/>
      <c r="M8" s="129">
        <f>SUM(M52:M63)</f>
        <v>668</v>
      </c>
      <c r="N8" s="129">
        <f t="shared" ref="N8:T8" si="7">SUM(N52:N63)</f>
        <v>215234966</v>
      </c>
      <c r="O8" s="129">
        <f t="shared" si="7"/>
        <v>4045</v>
      </c>
      <c r="P8" s="129">
        <f t="shared" si="7"/>
        <v>188158475</v>
      </c>
      <c r="Q8" s="129">
        <f t="shared" si="7"/>
        <v>1441910</v>
      </c>
      <c r="R8" s="130">
        <f t="shared" si="7"/>
        <v>2339925</v>
      </c>
      <c r="S8" s="129">
        <f t="shared" si="7"/>
        <v>191940310</v>
      </c>
      <c r="T8" s="129">
        <f t="shared" si="7"/>
        <v>23294642</v>
      </c>
      <c r="U8" s="129">
        <f>U63</f>
        <v>6832</v>
      </c>
      <c r="V8" s="129">
        <f>V63</f>
        <v>1234588142</v>
      </c>
      <c r="W8" s="70"/>
      <c r="X8" s="5">
        <f>SUM(X52:X63)</f>
        <v>577</v>
      </c>
      <c r="Y8" s="5">
        <f t="shared" ref="Y8:AE8" si="8">SUM(Y52:Y63)</f>
        <v>12015664</v>
      </c>
      <c r="Z8" s="5">
        <f t="shared" si="8"/>
        <v>1121</v>
      </c>
      <c r="AA8" s="5">
        <f t="shared" si="8"/>
        <v>8602482</v>
      </c>
      <c r="AB8" s="5">
        <f t="shared" si="8"/>
        <v>2925</v>
      </c>
      <c r="AC8" s="5">
        <f t="shared" si="8"/>
        <v>63439</v>
      </c>
      <c r="AD8" s="5">
        <f t="shared" si="8"/>
        <v>8668847</v>
      </c>
      <c r="AE8" s="5">
        <f t="shared" si="8"/>
        <v>3346815</v>
      </c>
      <c r="AF8" s="5">
        <f>AF63</f>
        <v>4191</v>
      </c>
      <c r="AG8" s="5">
        <f>AG63</f>
        <v>85610972</v>
      </c>
    </row>
    <row r="9" spans="1:76" s="94" customFormat="1" ht="17.25" customHeight="1" x14ac:dyDescent="0.15">
      <c r="A9" s="7" t="s">
        <v>296</v>
      </c>
      <c r="B9" s="129">
        <f>SUM(B64:B75)</f>
        <v>1370</v>
      </c>
      <c r="C9" s="129">
        <f t="shared" ref="C9:I9" si="9">SUM(C64:C75)</f>
        <v>237043391</v>
      </c>
      <c r="D9" s="129">
        <f t="shared" si="9"/>
        <v>4756</v>
      </c>
      <c r="E9" s="129">
        <f t="shared" si="9"/>
        <v>202821769</v>
      </c>
      <c r="F9" s="129">
        <f t="shared" si="9"/>
        <v>1318835</v>
      </c>
      <c r="G9" s="129">
        <f t="shared" si="9"/>
        <v>1778914</v>
      </c>
      <c r="H9" s="129">
        <f t="shared" si="9"/>
        <v>205919521</v>
      </c>
      <c r="I9" s="129">
        <f t="shared" si="9"/>
        <v>31123857</v>
      </c>
      <c r="J9" s="129">
        <f>J75</f>
        <v>11689</v>
      </c>
      <c r="K9" s="129">
        <f>K75</f>
        <v>1363810641</v>
      </c>
      <c r="L9" s="135"/>
      <c r="M9" s="129">
        <f>SUM(M64:M75)</f>
        <v>700</v>
      </c>
      <c r="N9" s="129">
        <f t="shared" ref="N9:T9" si="10">SUM(N64:N75)</f>
        <v>219832084</v>
      </c>
      <c r="O9" s="129">
        <f t="shared" si="10"/>
        <v>3970</v>
      </c>
      <c r="P9" s="129">
        <f t="shared" si="10"/>
        <v>189768592</v>
      </c>
      <c r="Q9" s="129">
        <f t="shared" si="10"/>
        <v>1300692</v>
      </c>
      <c r="R9" s="129">
        <f t="shared" si="10"/>
        <v>1737860</v>
      </c>
      <c r="S9" s="129">
        <f t="shared" si="10"/>
        <v>192807147</v>
      </c>
      <c r="T9" s="129">
        <f t="shared" si="10"/>
        <v>27024927</v>
      </c>
      <c r="U9" s="129">
        <f>U75</f>
        <v>6971</v>
      </c>
      <c r="V9" s="129">
        <f>V75</f>
        <v>1261613066</v>
      </c>
      <c r="W9" s="70"/>
      <c r="X9" s="129">
        <f>SUM(X64:X75)</f>
        <v>572</v>
      </c>
      <c r="Y9" s="129">
        <f t="shared" ref="Y9:AE9" si="11">SUM(Y64:Y75)</f>
        <v>14969307</v>
      </c>
      <c r="Z9" s="129">
        <f t="shared" si="11"/>
        <v>658</v>
      </c>
      <c r="AA9" s="129">
        <f t="shared" si="11"/>
        <v>9997427</v>
      </c>
      <c r="AB9" s="129">
        <f t="shared" si="11"/>
        <v>18143</v>
      </c>
      <c r="AC9" s="129">
        <f t="shared" si="11"/>
        <v>39154</v>
      </c>
      <c r="AD9" s="129">
        <f t="shared" si="11"/>
        <v>10054724</v>
      </c>
      <c r="AE9" s="129">
        <f t="shared" si="11"/>
        <v>4914580</v>
      </c>
      <c r="AF9" s="129">
        <f>AF75</f>
        <v>4213</v>
      </c>
      <c r="AG9" s="129">
        <f>AG75</f>
        <v>90525555</v>
      </c>
    </row>
    <row r="10" spans="1:76" s="94" customFormat="1" ht="17.25" customHeight="1" x14ac:dyDescent="0.15">
      <c r="A10" s="7" t="s">
        <v>302</v>
      </c>
      <c r="B10" s="129">
        <f t="shared" ref="B10:I10" si="12">SUM(B76:B87)</f>
        <v>1353</v>
      </c>
      <c r="C10" s="129">
        <f t="shared" si="12"/>
        <v>217169572</v>
      </c>
      <c r="D10" s="129">
        <f t="shared" si="12"/>
        <v>4648</v>
      </c>
      <c r="E10" s="129">
        <f t="shared" si="12"/>
        <v>186656474</v>
      </c>
      <c r="F10" s="129">
        <f t="shared" si="12"/>
        <v>1300689</v>
      </c>
      <c r="G10" s="129">
        <f t="shared" si="12"/>
        <v>1343152</v>
      </c>
      <c r="H10" s="129">
        <f t="shared" si="12"/>
        <v>189300313</v>
      </c>
      <c r="I10" s="129">
        <f t="shared" si="12"/>
        <v>27869244</v>
      </c>
      <c r="J10" s="129">
        <f>J87</f>
        <v>11920</v>
      </c>
      <c r="K10" s="129">
        <f>K87</f>
        <v>1391679877</v>
      </c>
      <c r="L10" s="135"/>
      <c r="M10" s="129">
        <f t="shared" ref="M10:T10" si="13">SUM(M76:M87)</f>
        <v>668</v>
      </c>
      <c r="N10" s="129">
        <f t="shared" si="13"/>
        <v>199074603</v>
      </c>
      <c r="O10" s="129">
        <f t="shared" si="13"/>
        <v>3919</v>
      </c>
      <c r="P10" s="129">
        <f t="shared" si="13"/>
        <v>173078890</v>
      </c>
      <c r="Q10" s="129">
        <f t="shared" si="13"/>
        <v>1299053</v>
      </c>
      <c r="R10" s="129">
        <f t="shared" si="13"/>
        <v>1273952</v>
      </c>
      <c r="S10" s="129">
        <f t="shared" si="13"/>
        <v>175651893</v>
      </c>
      <c r="T10" s="129">
        <f t="shared" si="13"/>
        <v>23422696</v>
      </c>
      <c r="U10" s="129">
        <f>U87</f>
        <v>7094</v>
      </c>
      <c r="V10" s="129">
        <f>V87</f>
        <v>1285035757</v>
      </c>
      <c r="W10" s="70"/>
      <c r="X10" s="129">
        <f t="shared" ref="X10:AE10" si="14">SUM(X76:X87)</f>
        <v>582</v>
      </c>
      <c r="Y10" s="129">
        <f t="shared" si="14"/>
        <v>15729799</v>
      </c>
      <c r="Z10" s="129">
        <f t="shared" si="14"/>
        <v>604</v>
      </c>
      <c r="AA10" s="129">
        <f t="shared" si="14"/>
        <v>10895714</v>
      </c>
      <c r="AB10" s="129">
        <f t="shared" si="14"/>
        <v>1636</v>
      </c>
      <c r="AC10" s="129">
        <f t="shared" si="14"/>
        <v>69100</v>
      </c>
      <c r="AD10" s="129">
        <f t="shared" si="14"/>
        <v>10966450</v>
      </c>
      <c r="AE10" s="129">
        <f t="shared" si="14"/>
        <v>4763348</v>
      </c>
      <c r="AF10" s="129">
        <f>AF87</f>
        <v>4307</v>
      </c>
      <c r="AG10" s="129">
        <f>AG87</f>
        <v>95288900</v>
      </c>
    </row>
    <row r="11" spans="1:76" s="55" customFormat="1" ht="17.25" customHeight="1" x14ac:dyDescent="0.15">
      <c r="A11" s="44"/>
      <c r="B11" s="136"/>
      <c r="C11" s="136"/>
      <c r="D11" s="136"/>
      <c r="E11" s="136"/>
      <c r="F11" s="136"/>
      <c r="G11" s="136"/>
      <c r="H11" s="136"/>
      <c r="I11" s="136"/>
      <c r="J11" s="136"/>
      <c r="K11" s="136"/>
      <c r="L11" s="137"/>
      <c r="M11" s="138"/>
      <c r="N11" s="138"/>
      <c r="O11" s="138"/>
      <c r="P11" s="138"/>
      <c r="Q11" s="138"/>
      <c r="R11" s="138"/>
      <c r="S11" s="139"/>
      <c r="T11" s="139"/>
      <c r="U11" s="138"/>
      <c r="V11" s="140"/>
      <c r="W11" s="17"/>
      <c r="X11" s="43"/>
      <c r="Y11" s="43"/>
      <c r="Z11" s="43"/>
      <c r="AA11" s="43"/>
      <c r="AB11" s="43"/>
      <c r="AC11" s="43"/>
      <c r="AD11" s="96"/>
      <c r="AE11" s="96"/>
      <c r="AF11" s="43"/>
      <c r="AG11" s="50"/>
    </row>
    <row r="12" spans="1:76" s="55" customFormat="1" ht="17.25" customHeight="1" x14ac:dyDescent="0.15">
      <c r="A12" s="7" t="s">
        <v>212</v>
      </c>
      <c r="B12" s="129">
        <f>SUM(B19:B30)</f>
        <v>1527</v>
      </c>
      <c r="C12" s="129">
        <f>SUM(C19:C30)</f>
        <v>174176142</v>
      </c>
      <c r="D12" s="129">
        <f t="shared" ref="D12:I12" si="15">SUM(D19:D30)</f>
        <v>4552</v>
      </c>
      <c r="E12" s="129">
        <f t="shared" si="15"/>
        <v>153162243</v>
      </c>
      <c r="F12" s="129">
        <f t="shared" si="15"/>
        <v>1290696</v>
      </c>
      <c r="G12" s="130">
        <f t="shared" si="15"/>
        <v>3716148</v>
      </c>
      <c r="H12" s="129">
        <f t="shared" si="15"/>
        <v>158169085</v>
      </c>
      <c r="I12" s="129">
        <f t="shared" si="15"/>
        <v>16007041</v>
      </c>
      <c r="J12" s="129">
        <f>J30</f>
        <v>10480</v>
      </c>
      <c r="K12" s="129">
        <f>K30</f>
        <v>1192699969</v>
      </c>
      <c r="L12" s="131"/>
      <c r="M12" s="129">
        <f t="shared" ref="M12:T12" si="16">SUM(M19:M30)</f>
        <v>731</v>
      </c>
      <c r="N12" s="129">
        <f t="shared" si="16"/>
        <v>156199602</v>
      </c>
      <c r="O12" s="129">
        <f t="shared" si="16"/>
        <v>3630</v>
      </c>
      <c r="P12" s="129">
        <f t="shared" si="16"/>
        <v>139892592</v>
      </c>
      <c r="Q12" s="129">
        <f t="shared" si="16"/>
        <v>1236036</v>
      </c>
      <c r="R12" s="130">
        <f t="shared" si="16"/>
        <v>3670131</v>
      </c>
      <c r="S12" s="129">
        <f t="shared" si="16"/>
        <v>144798762</v>
      </c>
      <c r="T12" s="129">
        <f t="shared" si="16"/>
        <v>11400825</v>
      </c>
      <c r="U12" s="129">
        <f>U30</f>
        <v>6331</v>
      </c>
      <c r="V12" s="129">
        <f>V30</f>
        <v>1106949398</v>
      </c>
      <c r="W12" s="70"/>
      <c r="X12" s="5">
        <f t="shared" ref="X12:AE12" si="17">SUM(X19:X30)</f>
        <v>716</v>
      </c>
      <c r="Y12" s="5">
        <f t="shared" si="17"/>
        <v>15768000</v>
      </c>
      <c r="Z12" s="5">
        <f t="shared" si="17"/>
        <v>789</v>
      </c>
      <c r="AA12" s="5">
        <f t="shared" si="17"/>
        <v>9568121</v>
      </c>
      <c r="AB12" s="5">
        <f t="shared" si="17"/>
        <v>54660</v>
      </c>
      <c r="AC12" s="5">
        <f t="shared" si="17"/>
        <v>45917</v>
      </c>
      <c r="AD12" s="5">
        <f t="shared" si="17"/>
        <v>9668693</v>
      </c>
      <c r="AE12" s="5">
        <f t="shared" si="17"/>
        <v>6099306</v>
      </c>
      <c r="AF12" s="5">
        <f>AF30</f>
        <v>3623</v>
      </c>
      <c r="AG12" s="5">
        <f>AG30</f>
        <v>70429781</v>
      </c>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row>
    <row r="13" spans="1:76" s="55" customFormat="1" ht="17.25" customHeight="1" x14ac:dyDescent="0.15">
      <c r="A13" s="7" t="s">
        <v>251</v>
      </c>
      <c r="B13" s="129">
        <f>SUM(B31:B42)</f>
        <v>1544</v>
      </c>
      <c r="C13" s="129">
        <f>SUM(C31:C42)</f>
        <v>253242035</v>
      </c>
      <c r="D13" s="129">
        <f t="shared" ref="D13:I13" si="18">SUM(D31:D42)</f>
        <v>5322</v>
      </c>
      <c r="E13" s="129">
        <f t="shared" si="18"/>
        <v>154264541</v>
      </c>
      <c r="F13" s="129">
        <f t="shared" si="18"/>
        <v>1425781</v>
      </c>
      <c r="G13" s="130">
        <f t="shared" si="18"/>
        <v>4201456</v>
      </c>
      <c r="H13" s="129">
        <f t="shared" si="18"/>
        <v>159891782</v>
      </c>
      <c r="I13" s="129">
        <f t="shared" si="18"/>
        <v>93350231</v>
      </c>
      <c r="J13" s="129">
        <f>J42</f>
        <v>10895</v>
      </c>
      <c r="K13" s="129">
        <f>K42</f>
        <v>1286050505</v>
      </c>
      <c r="L13" s="131"/>
      <c r="M13" s="129">
        <f>SUM(M31:M42)</f>
        <v>782</v>
      </c>
      <c r="N13" s="129">
        <f t="shared" ref="N13:T13" si="19">SUM(N31:N42)</f>
        <v>236123074</v>
      </c>
      <c r="O13" s="129">
        <f t="shared" si="19"/>
        <v>3864</v>
      </c>
      <c r="P13" s="129">
        <f t="shared" si="19"/>
        <v>141682511</v>
      </c>
      <c r="Q13" s="129">
        <f t="shared" si="19"/>
        <v>1383109</v>
      </c>
      <c r="R13" s="130">
        <f t="shared" si="19"/>
        <v>3917399</v>
      </c>
      <c r="S13" s="129">
        <f t="shared" si="19"/>
        <v>146983022</v>
      </c>
      <c r="T13" s="129">
        <f t="shared" si="19"/>
        <v>89140033</v>
      </c>
      <c r="U13" s="129">
        <f>U42</f>
        <v>6576</v>
      </c>
      <c r="V13" s="129">
        <f>V42</f>
        <v>1196289436</v>
      </c>
      <c r="W13" s="70"/>
      <c r="X13" s="5">
        <f>SUM(X31:X42)</f>
        <v>698</v>
      </c>
      <c r="Y13" s="5">
        <f t="shared" ref="Y13:AE13" si="20">SUM(Y31:Y42)</f>
        <v>15636181</v>
      </c>
      <c r="Z13" s="5">
        <f t="shared" si="20"/>
        <v>1320</v>
      </c>
      <c r="AA13" s="5">
        <f t="shared" si="20"/>
        <v>8833800</v>
      </c>
      <c r="AB13" s="5">
        <f t="shared" si="20"/>
        <v>42672</v>
      </c>
      <c r="AC13" s="5">
        <f t="shared" si="20"/>
        <v>283957</v>
      </c>
      <c r="AD13" s="5">
        <f t="shared" si="20"/>
        <v>9160430</v>
      </c>
      <c r="AE13" s="5">
        <f t="shared" si="20"/>
        <v>6475748</v>
      </c>
      <c r="AF13" s="5">
        <f>AF42</f>
        <v>3832</v>
      </c>
      <c r="AG13" s="5">
        <f>AG42</f>
        <v>76705829</v>
      </c>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row>
    <row r="14" spans="1:76" s="55" customFormat="1" ht="17.25" customHeight="1" x14ac:dyDescent="0.15">
      <c r="A14" s="7" t="s">
        <v>266</v>
      </c>
      <c r="B14" s="129">
        <f>SUM(B43:B54)</f>
        <v>1421</v>
      </c>
      <c r="C14" s="129">
        <f>SUM(C43:C54)</f>
        <v>244545907</v>
      </c>
      <c r="D14" s="129">
        <f t="shared" ref="D14:I14" si="21">SUM(D43:D54)</f>
        <v>5048</v>
      </c>
      <c r="E14" s="129">
        <f t="shared" si="21"/>
        <v>205188324</v>
      </c>
      <c r="F14" s="129">
        <f t="shared" si="21"/>
        <v>1481380</v>
      </c>
      <c r="G14" s="130">
        <f t="shared" si="21"/>
        <v>3042797</v>
      </c>
      <c r="H14" s="129">
        <f t="shared" si="21"/>
        <v>209712504</v>
      </c>
      <c r="I14" s="129">
        <f t="shared" si="21"/>
        <v>34833381</v>
      </c>
      <c r="J14" s="129">
        <f>J54</f>
        <v>11262</v>
      </c>
      <c r="K14" s="129">
        <f>K54</f>
        <v>1320884168</v>
      </c>
      <c r="L14" s="131"/>
      <c r="M14" s="129">
        <f t="shared" ref="M14:T14" si="22">SUM(M43:M54)</f>
        <v>697</v>
      </c>
      <c r="N14" s="129">
        <f t="shared" si="22"/>
        <v>227892409</v>
      </c>
      <c r="O14" s="129">
        <f t="shared" si="22"/>
        <v>4021</v>
      </c>
      <c r="P14" s="129">
        <f t="shared" si="22"/>
        <v>193325276</v>
      </c>
      <c r="Q14" s="129">
        <f t="shared" si="22"/>
        <v>1474069</v>
      </c>
      <c r="R14" s="130">
        <f t="shared" si="22"/>
        <v>2913821</v>
      </c>
      <c r="S14" s="129">
        <f t="shared" si="22"/>
        <v>197713166</v>
      </c>
      <c r="T14" s="129">
        <f t="shared" si="22"/>
        <v>30179223</v>
      </c>
      <c r="U14" s="129">
        <f>U54</f>
        <v>6733</v>
      </c>
      <c r="V14" s="129">
        <f>V54</f>
        <v>1226468661</v>
      </c>
      <c r="W14" s="70"/>
      <c r="X14" s="5">
        <f t="shared" ref="X14:AE14" si="23">SUM(X43:X54)</f>
        <v>650</v>
      </c>
      <c r="Y14" s="5">
        <f t="shared" si="23"/>
        <v>14872808</v>
      </c>
      <c r="Z14" s="5">
        <f t="shared" si="23"/>
        <v>917</v>
      </c>
      <c r="AA14" s="5">
        <f t="shared" si="23"/>
        <v>9326958</v>
      </c>
      <c r="AB14" s="5">
        <f t="shared" si="23"/>
        <v>7311</v>
      </c>
      <c r="AC14" s="5">
        <f t="shared" si="23"/>
        <v>128876</v>
      </c>
      <c r="AD14" s="5">
        <f t="shared" si="23"/>
        <v>9463148</v>
      </c>
      <c r="AE14" s="5">
        <f t="shared" si="23"/>
        <v>5409658</v>
      </c>
      <c r="AF14" s="5">
        <f>AF54</f>
        <v>4046</v>
      </c>
      <c r="AG14" s="5">
        <f>AG54</f>
        <v>82115767</v>
      </c>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row>
    <row r="15" spans="1:76" s="55" customFormat="1" ht="17.25" customHeight="1" x14ac:dyDescent="0.15">
      <c r="A15" s="7" t="s">
        <v>285</v>
      </c>
      <c r="B15" s="129">
        <f>SUM(B55:B66)</f>
        <v>1323</v>
      </c>
      <c r="C15" s="129">
        <f>SUM(C55:C66)</f>
        <v>238044139</v>
      </c>
      <c r="D15" s="129">
        <f t="shared" ref="D15:I15" si="24">SUM(D55:D66)</f>
        <v>5136</v>
      </c>
      <c r="E15" s="129">
        <f t="shared" si="24"/>
        <v>202199976</v>
      </c>
      <c r="F15" s="129">
        <f t="shared" si="24"/>
        <v>1398306</v>
      </c>
      <c r="G15" s="129">
        <f t="shared" si="24"/>
        <v>2289452</v>
      </c>
      <c r="H15" s="129">
        <f t="shared" si="24"/>
        <v>205887735</v>
      </c>
      <c r="I15" s="129">
        <f t="shared" si="24"/>
        <v>32156389</v>
      </c>
      <c r="J15" s="129">
        <f>J66</f>
        <v>11537</v>
      </c>
      <c r="K15" s="129">
        <f>K66</f>
        <v>1353040554</v>
      </c>
      <c r="L15" s="131"/>
      <c r="M15" s="129">
        <f>SUM(M55:M66)</f>
        <v>659</v>
      </c>
      <c r="N15" s="129">
        <f>SUM(N55:N66)</f>
        <v>223032756</v>
      </c>
      <c r="O15" s="129">
        <f t="shared" ref="O15:T15" si="25">SUM(O55:O66)</f>
        <v>4032</v>
      </c>
      <c r="P15" s="129">
        <f t="shared" si="25"/>
        <v>191445315</v>
      </c>
      <c r="Q15" s="129">
        <f t="shared" si="25"/>
        <v>1398236</v>
      </c>
      <c r="R15" s="129">
        <f t="shared" si="25"/>
        <v>2230799</v>
      </c>
      <c r="S15" s="129">
        <f t="shared" si="25"/>
        <v>195074351</v>
      </c>
      <c r="T15" s="129">
        <f t="shared" si="25"/>
        <v>27958393</v>
      </c>
      <c r="U15" s="129">
        <f>U66</f>
        <v>6844</v>
      </c>
      <c r="V15" s="129">
        <f>V66</f>
        <v>1254427050</v>
      </c>
      <c r="W15" s="70"/>
      <c r="X15" s="129">
        <f>SUM(X55:X66)</f>
        <v>582</v>
      </c>
      <c r="Y15" s="129">
        <f>SUM(Y55:Y66)</f>
        <v>12898123</v>
      </c>
      <c r="Z15" s="129">
        <f t="shared" ref="Z15:AE15" si="26">SUM(Z55:Z66)</f>
        <v>986</v>
      </c>
      <c r="AA15" s="129">
        <f t="shared" si="26"/>
        <v>8535171</v>
      </c>
      <c r="AB15" s="129">
        <f t="shared" si="26"/>
        <v>70</v>
      </c>
      <c r="AC15" s="129">
        <f t="shared" si="26"/>
        <v>57953</v>
      </c>
      <c r="AD15" s="129">
        <f t="shared" si="26"/>
        <v>8593194</v>
      </c>
      <c r="AE15" s="129">
        <f t="shared" si="26"/>
        <v>4304926</v>
      </c>
      <c r="AF15" s="129">
        <f>AF66</f>
        <v>4208</v>
      </c>
      <c r="AG15" s="129">
        <f>AG66</f>
        <v>86420694</v>
      </c>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row>
    <row r="16" spans="1:76" s="55" customFormat="1" ht="17.25" customHeight="1" x14ac:dyDescent="0.15">
      <c r="A16" s="7" t="s">
        <v>298</v>
      </c>
      <c r="B16" s="129">
        <f>SUM(B67:B78)</f>
        <v>1354</v>
      </c>
      <c r="C16" s="129">
        <f>SUM(C67:C78)</f>
        <v>228176703</v>
      </c>
      <c r="D16" s="129">
        <f t="shared" ref="D16:I16" si="27">SUM(D67:D78)</f>
        <v>4748</v>
      </c>
      <c r="E16" s="129">
        <f t="shared" si="27"/>
        <v>204446400</v>
      </c>
      <c r="F16" s="129">
        <f t="shared" si="27"/>
        <v>1316243</v>
      </c>
      <c r="G16" s="129">
        <f t="shared" si="27"/>
        <v>1509762</v>
      </c>
      <c r="H16" s="129">
        <f t="shared" si="27"/>
        <v>207272408</v>
      </c>
      <c r="I16" s="129">
        <f t="shared" si="27"/>
        <v>20904284</v>
      </c>
      <c r="J16" s="129">
        <f>J78</f>
        <v>11672</v>
      </c>
      <c r="K16" s="129">
        <f>K78</f>
        <v>1373944831</v>
      </c>
      <c r="L16" s="131"/>
      <c r="M16" s="129">
        <f>SUM(M67:M78)</f>
        <v>685</v>
      </c>
      <c r="N16" s="129">
        <f t="shared" ref="N16:T16" si="28">SUM(N67:N78)</f>
        <v>211018595</v>
      </c>
      <c r="O16" s="129">
        <f t="shared" si="28"/>
        <v>3951</v>
      </c>
      <c r="P16" s="129">
        <f t="shared" si="28"/>
        <v>191196127</v>
      </c>
      <c r="Q16" s="129">
        <f t="shared" si="28"/>
        <v>1297531</v>
      </c>
      <c r="R16" s="129">
        <f t="shared" si="28"/>
        <v>1469607</v>
      </c>
      <c r="S16" s="129">
        <f t="shared" si="28"/>
        <v>193963268</v>
      </c>
      <c r="T16" s="129">
        <f t="shared" si="28"/>
        <v>17055318</v>
      </c>
      <c r="U16" s="129">
        <f>U78</f>
        <v>6958</v>
      </c>
      <c r="V16" s="129">
        <f>V78</f>
        <v>1271482361</v>
      </c>
      <c r="W16" s="70"/>
      <c r="X16" s="129">
        <f>SUM(X67:X78)</f>
        <v>565</v>
      </c>
      <c r="Y16" s="129">
        <f t="shared" ref="Y16:AE16" si="29">SUM(Y67:Y78)</f>
        <v>14801808</v>
      </c>
      <c r="Z16" s="129">
        <f t="shared" si="29"/>
        <v>664</v>
      </c>
      <c r="AA16" s="129">
        <f t="shared" si="29"/>
        <v>9885733</v>
      </c>
      <c r="AB16" s="129">
        <f t="shared" si="29"/>
        <v>18712</v>
      </c>
      <c r="AC16" s="129">
        <f t="shared" si="29"/>
        <v>38155</v>
      </c>
      <c r="AD16" s="129">
        <f t="shared" si="29"/>
        <v>9942600</v>
      </c>
      <c r="AE16" s="129">
        <f t="shared" si="29"/>
        <v>4859206</v>
      </c>
      <c r="AF16" s="129">
        <f>AF78</f>
        <v>4216</v>
      </c>
      <c r="AG16" s="129">
        <f>AG78</f>
        <v>91279900</v>
      </c>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row>
    <row r="17" spans="1:76" s="55" customFormat="1" ht="17.25" customHeight="1" x14ac:dyDescent="0.15">
      <c r="A17" s="7" t="s">
        <v>305</v>
      </c>
      <c r="B17" s="129">
        <f>SUM(B79:B90)</f>
        <v>1380</v>
      </c>
      <c r="C17" s="129">
        <f t="shared" ref="C17:I17" si="30">SUM(C79:C90)</f>
        <v>212977774</v>
      </c>
      <c r="D17" s="129">
        <f t="shared" si="30"/>
        <v>4647</v>
      </c>
      <c r="E17" s="129">
        <f t="shared" si="30"/>
        <v>185766288</v>
      </c>
      <c r="F17" s="129">
        <f t="shared" si="30"/>
        <v>1287350</v>
      </c>
      <c r="G17" s="129">
        <f t="shared" si="30"/>
        <v>1398036</v>
      </c>
      <c r="H17" s="129">
        <f t="shared" si="30"/>
        <v>188451672</v>
      </c>
      <c r="I17" s="129">
        <f t="shared" si="30"/>
        <v>24526088</v>
      </c>
      <c r="J17" s="129">
        <f>J90</f>
        <v>11942</v>
      </c>
      <c r="K17" s="129">
        <f>K90</f>
        <v>1398470913</v>
      </c>
      <c r="L17" s="131"/>
      <c r="M17" s="129">
        <f>SUM(M79:M90)</f>
        <v>681</v>
      </c>
      <c r="N17" s="129">
        <f t="shared" ref="N17:T17" si="31">SUM(N79:N90)</f>
        <v>195271205</v>
      </c>
      <c r="O17" s="129">
        <f t="shared" si="31"/>
        <v>3925</v>
      </c>
      <c r="P17" s="129">
        <f t="shared" si="31"/>
        <v>172469898</v>
      </c>
      <c r="Q17" s="129">
        <f t="shared" si="31"/>
        <v>1286283</v>
      </c>
      <c r="R17" s="129">
        <f t="shared" si="31"/>
        <v>1282208</v>
      </c>
      <c r="S17" s="129">
        <f t="shared" si="31"/>
        <v>175038387</v>
      </c>
      <c r="T17" s="129">
        <f t="shared" si="31"/>
        <v>20232805</v>
      </c>
      <c r="U17" s="129">
        <f>U90</f>
        <v>7098</v>
      </c>
      <c r="V17" s="129">
        <f>V90</f>
        <v>1291715163</v>
      </c>
      <c r="W17" s="70"/>
      <c r="X17" s="129">
        <f>SUM(X79:X90)</f>
        <v>592</v>
      </c>
      <c r="Y17" s="129">
        <f t="shared" ref="Y17:AE17" si="32">SUM(Y79:Y90)</f>
        <v>15354799</v>
      </c>
      <c r="Z17" s="129">
        <f t="shared" si="32"/>
        <v>601</v>
      </c>
      <c r="AA17" s="129">
        <f t="shared" si="32"/>
        <v>11117450</v>
      </c>
      <c r="AB17" s="129">
        <f t="shared" si="32"/>
        <v>1067</v>
      </c>
      <c r="AC17" s="129">
        <f t="shared" si="32"/>
        <v>115828</v>
      </c>
      <c r="AD17" s="129">
        <f t="shared" si="32"/>
        <v>11234345</v>
      </c>
      <c r="AE17" s="129">
        <f t="shared" si="32"/>
        <v>4120453</v>
      </c>
      <c r="AF17" s="129">
        <f>AF90</f>
        <v>4325</v>
      </c>
      <c r="AG17" s="129">
        <f>AG90</f>
        <v>95400350</v>
      </c>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row>
    <row r="18" spans="1:76" s="55" customFormat="1" ht="17.25" customHeight="1" x14ac:dyDescent="0.15">
      <c r="A18" s="52" t="s">
        <v>27</v>
      </c>
      <c r="B18" s="141"/>
      <c r="C18" s="136"/>
      <c r="D18" s="136"/>
      <c r="E18" s="136"/>
      <c r="F18" s="136"/>
      <c r="G18" s="136"/>
      <c r="H18" s="136"/>
      <c r="I18" s="136"/>
      <c r="J18" s="136"/>
      <c r="K18" s="136"/>
      <c r="L18" s="142"/>
      <c r="M18" s="138"/>
      <c r="N18" s="138"/>
      <c r="O18" s="138"/>
      <c r="P18" s="138"/>
      <c r="Q18" s="138"/>
      <c r="R18" s="138"/>
      <c r="S18" s="139"/>
      <c r="T18" s="139"/>
      <c r="U18" s="138"/>
      <c r="V18" s="140"/>
      <c r="W18" s="51"/>
      <c r="X18" s="59"/>
      <c r="Y18" s="59"/>
      <c r="Z18" s="59"/>
      <c r="AA18" s="59"/>
      <c r="AB18" s="59"/>
      <c r="AC18" s="59"/>
      <c r="AD18" s="109"/>
      <c r="AE18" s="109"/>
      <c r="AF18" s="59"/>
      <c r="AG18" s="60"/>
    </row>
    <row r="19" spans="1:76" s="94" customFormat="1" ht="17.25" customHeight="1" x14ac:dyDescent="0.15">
      <c r="A19" s="7" t="s">
        <v>173</v>
      </c>
      <c r="B19" s="129">
        <f>M19+X19+金融債!B19+非居住者債!B19</f>
        <v>123</v>
      </c>
      <c r="C19" s="129">
        <f>N19+Y19+金融債!C19+非居住者債!C19</f>
        <v>14787020</v>
      </c>
      <c r="D19" s="133">
        <f>O19+Z19+金融債!D19+非居住者債!D19</f>
        <v>349</v>
      </c>
      <c r="E19" s="133">
        <f>P19+AA19+金融債!E19+非居住者債!E19</f>
        <v>5543652</v>
      </c>
      <c r="F19" s="133">
        <f>Q19+AB19+金融債!F19+非居住者債!F19</f>
        <v>109819</v>
      </c>
      <c r="G19" s="133">
        <f>R19+AC19+金融債!G19+非居住者債!G19+非居住者債!H19</f>
        <v>272120</v>
      </c>
      <c r="H19" s="133">
        <f>S19+AD19+金融債!H19+非居住者債!I19</f>
        <v>5925591</v>
      </c>
      <c r="I19" s="129">
        <f>T19+AE19+金融債!I19+非居住者債!J19</f>
        <v>8861427</v>
      </c>
      <c r="J19" s="129">
        <f>U19+AF19+金融債!J19+非居住者債!K19</f>
        <v>10146</v>
      </c>
      <c r="K19" s="129">
        <f>V19+AG19+金融債!K19+非居住者債!L19</f>
        <v>1185552357</v>
      </c>
      <c r="L19" s="131"/>
      <c r="M19" s="129">
        <f>'国債（JGB）'!B19+地方債!B19+政保債!B19+財投機関債等!B19</f>
        <v>70</v>
      </c>
      <c r="N19" s="129">
        <f>'国債（JGB）'!C19+地方債!C19+政保債!C19+財投機関債等!C19</f>
        <v>13037164</v>
      </c>
      <c r="O19" s="133">
        <f>'国債（JGB）'!D19+地方債!D19+政保債!D19+財投機関債等!D19</f>
        <v>292</v>
      </c>
      <c r="P19" s="133">
        <f>'国債（JGB）'!E19+地方債!E19+政保債!E19+財投機関債等!E19</f>
        <v>4881542</v>
      </c>
      <c r="Q19" s="133">
        <f>'国債（JGB）'!F19+地方債!F19+政保債!F19+財投機関債等!F19</f>
        <v>102830</v>
      </c>
      <c r="R19" s="133">
        <f>'国債（JGB）'!G19+地方債!G19+政保債!G19+財投機関債等!G19</f>
        <v>271863</v>
      </c>
      <c r="S19" s="133">
        <f>'国債（JGB）'!H19+地方債!H19+政保債!H19+財投機関債等!H19</f>
        <v>5256235</v>
      </c>
      <c r="T19" s="129">
        <f>'国債（JGB）'!I19+地方債!I19+政保債!I19+財投機関債等!I19</f>
        <v>7780927</v>
      </c>
      <c r="U19" s="129">
        <f>'国債（JGB）'!J19+地方債!J19+政保債!J19+財投機関債等!J19</f>
        <v>6201</v>
      </c>
      <c r="V19" s="129">
        <f>'国債（JGB）'!K19+地方債!K19+政保債!K19+財投機関債等!K19</f>
        <v>1103329507</v>
      </c>
      <c r="W19" s="70"/>
      <c r="X19" s="5">
        <f>普通社債!B19+資産担保型社債!B19+'転換社債（CB）'!B19</f>
        <v>50</v>
      </c>
      <c r="Y19" s="5">
        <f>普通社債!C19+資産担保型社債!C19+'転換社債（CB）'!C19</f>
        <v>1644546</v>
      </c>
      <c r="Z19" s="5">
        <f>普通社債!D19+資産担保型社債!D19+'転換社債（CB）'!D19</f>
        <v>53</v>
      </c>
      <c r="AA19" s="5">
        <f>普通社債!E19+資産担保型社債!E19+'転換社債（CB）'!E19</f>
        <v>477900</v>
      </c>
      <c r="AB19" s="5">
        <f>普通社債!F19+資産担保型社債!F19+'転換社債（CB）'!F19</f>
        <v>6989</v>
      </c>
      <c r="AC19" s="5">
        <f>普通社債!G19+資産担保型社債!G19+'転換社債（CB）'!G19+'転換社債（CB）'!H19</f>
        <v>257</v>
      </c>
      <c r="AD19" s="5">
        <f>普通社債!H19+資産担保型社債!H19+'転換社債（CB）'!I19</f>
        <v>485146</v>
      </c>
      <c r="AE19" s="5">
        <f>普通社債!I19+資産担保型社債!I19+'転換社債（CB）'!J19</f>
        <v>1159400</v>
      </c>
      <c r="AF19" s="5">
        <f>普通社債!J19+資産担保型社債!J19+'転換社債（CB）'!K19</f>
        <v>3405</v>
      </c>
      <c r="AG19" s="5">
        <f>普通社債!K19+資産担保型社債!K19+'転換社債（CB）'!L19</f>
        <v>65487870</v>
      </c>
    </row>
    <row r="20" spans="1:76" s="94" customFormat="1" ht="17.25" customHeight="1" x14ac:dyDescent="0.15">
      <c r="A20" s="7" t="s">
        <v>161</v>
      </c>
      <c r="B20" s="130">
        <f>M20+X20+金融債!B20+非居住者債!B20</f>
        <v>109</v>
      </c>
      <c r="C20" s="130">
        <f>N20+Y20+金融債!C20+非居住者債!C20</f>
        <v>14217741</v>
      </c>
      <c r="D20" s="130">
        <f>O20+Z20+金融債!D20+非居住者債!D20</f>
        <v>325</v>
      </c>
      <c r="E20" s="130">
        <f>P20+AA20+金融債!E20+非居住者債!E20</f>
        <v>7035878</v>
      </c>
      <c r="F20" s="130">
        <f>Q20+AB20+金融債!F20+非居住者債!F20</f>
        <v>128418</v>
      </c>
      <c r="G20" s="130">
        <f>R20+AC20+金融債!G20+非居住者債!G20+非居住者債!H20</f>
        <v>275054</v>
      </c>
      <c r="H20" s="130">
        <f>S20+AD20+金融債!H20+非居住者債!I20</f>
        <v>7439351</v>
      </c>
      <c r="I20" s="130">
        <f>T20+AE20+金融債!I20+非居住者債!J20</f>
        <v>6778389</v>
      </c>
      <c r="J20" s="129">
        <f>U20+AF20+金融債!J20+非居住者債!K20</f>
        <v>10191</v>
      </c>
      <c r="K20" s="129">
        <f>V20+AG20+金融債!K20+非居住者債!L20</f>
        <v>1192330747</v>
      </c>
      <c r="L20" s="131"/>
      <c r="M20" s="132">
        <f>'国債（JGB）'!B20+地方債!B20+政保債!B20+財投機関債等!B20</f>
        <v>56</v>
      </c>
      <c r="N20" s="130">
        <f>'国債（JGB）'!C20+地方債!C20+政保債!C20+財投機関債等!C20</f>
        <v>12989159</v>
      </c>
      <c r="O20" s="130">
        <f>'国債（JGB）'!D20+地方債!D20+政保債!D20+財投機関債等!D20</f>
        <v>277</v>
      </c>
      <c r="P20" s="130">
        <f>'国債（JGB）'!E20+地方債!E20+政保債!E20+財投機関債等!E20</f>
        <v>5926898</v>
      </c>
      <c r="Q20" s="130">
        <f>'国債（JGB）'!F20+地方債!F20+政保債!F20+財投機関債等!F20</f>
        <v>113418</v>
      </c>
      <c r="R20" s="130">
        <f>'国債（JGB）'!G20+地方債!G20+政保債!G20+財投機関債等!G20</f>
        <v>275045</v>
      </c>
      <c r="S20" s="130">
        <f>'国債（JGB）'!H20+地方債!H20+政保債!H20+財投機関債等!H20</f>
        <v>6315362</v>
      </c>
      <c r="T20" s="130">
        <f>'国債（JGB）'!I20+地方債!I20+政保債!I20+財投機関債等!I20</f>
        <v>6673796</v>
      </c>
      <c r="U20" s="129">
        <f>'国債（JGB）'!J20+地方債!J20+政保債!J20+財投機関債等!J20</f>
        <v>6228</v>
      </c>
      <c r="V20" s="129">
        <f>'国債（JGB）'!K20+地方債!K20+政保債!K20+財投機関債等!K20</f>
        <v>1110003304</v>
      </c>
      <c r="W20" s="70"/>
      <c r="X20" s="5">
        <f>普通社債!B20+資産担保型社債!B20+'転換社債（CB）'!B20</f>
        <v>40</v>
      </c>
      <c r="Y20" s="5">
        <f>普通社債!C20+資産担保型社債!C20+'転換社債（CB）'!C20</f>
        <v>810092</v>
      </c>
      <c r="Z20" s="5">
        <f>普通社債!D20+資産担保型社債!D20+'転換社債（CB）'!D20</f>
        <v>35</v>
      </c>
      <c r="AA20" s="5">
        <f>普通社債!E20+資産担保型社債!E20+'転換社債（CB）'!E20</f>
        <v>708100</v>
      </c>
      <c r="AB20" s="5">
        <f>普通社債!F20+資産担保型社債!F20+'転換社債（CB）'!F20</f>
        <v>15000</v>
      </c>
      <c r="AC20" s="5">
        <f>普通社債!G20+資産担保型社債!G20+'転換社債（CB）'!G20+'転換社債（CB）'!H20</f>
        <v>9</v>
      </c>
      <c r="AD20" s="5">
        <f>普通社債!H20+資産担保型社債!H20+'転換社債（CB）'!I20</f>
        <v>723109</v>
      </c>
      <c r="AE20" s="5">
        <f>普通社債!I20+資産担保型社債!I20+'転換社債（CB）'!J20</f>
        <v>86983</v>
      </c>
      <c r="AF20" s="5">
        <f>普通社債!J20+資産担保型社債!J20+'転換社債（CB）'!K20</f>
        <v>3420</v>
      </c>
      <c r="AG20" s="5">
        <f>普通社債!K20+資産担保型社債!K20+'転換社債（CB）'!L20</f>
        <v>65574853</v>
      </c>
    </row>
    <row r="21" spans="1:76" s="94" customFormat="1" ht="17.25" customHeight="1" x14ac:dyDescent="0.15">
      <c r="A21" s="7" t="s">
        <v>162</v>
      </c>
      <c r="B21" s="129">
        <f>M21+X21+金融債!B21+非居住者債!B21</f>
        <v>120</v>
      </c>
      <c r="C21" s="129">
        <f>N21+Y21+金融債!C21+非居住者債!C21</f>
        <v>13996650</v>
      </c>
      <c r="D21" s="129">
        <f>O21+Z21+金融債!D21+非居住者債!D21</f>
        <v>441</v>
      </c>
      <c r="E21" s="130">
        <f>P21+AA21+金融債!E21+非居住者債!E21</f>
        <v>23902958</v>
      </c>
      <c r="F21" s="129">
        <f>Q21+AB21+金融債!F21+非居住者債!F21</f>
        <v>96819</v>
      </c>
      <c r="G21" s="130">
        <f>R21+AC21+金融債!G21+非居住者債!G21+非居住者債!H21</f>
        <v>357141</v>
      </c>
      <c r="H21" s="129">
        <f>S21+AD21+金融債!H21+非居住者債!I21</f>
        <v>24356918</v>
      </c>
      <c r="I21" s="129">
        <f>T21+AE21+金融債!I21+非居住者債!J21</f>
        <v>-10360269</v>
      </c>
      <c r="J21" s="129">
        <f>U21+AF21+金融債!J21+非居住者債!K21</f>
        <v>10165</v>
      </c>
      <c r="K21" s="129">
        <f>V21+AG21+金融債!K21+非居住者債!L21</f>
        <v>1181970475</v>
      </c>
      <c r="L21" s="131"/>
      <c r="M21" s="129">
        <f>'国債（JGB）'!B21+地方債!B21+政保債!B21+財投機関債等!B21</f>
        <v>60</v>
      </c>
      <c r="N21" s="129">
        <f>'国債（JGB）'!C21+地方債!C21+政保債!C21+財投機関債等!C21</f>
        <v>12338720</v>
      </c>
      <c r="O21" s="129">
        <f>'国債（JGB）'!D21+地方債!D21+政保債!D21+財投機関債等!D21</f>
        <v>318</v>
      </c>
      <c r="P21" s="130">
        <f>'国債（JGB）'!E21+地方債!E21+政保債!E21+財投機関債等!E21</f>
        <v>21558378</v>
      </c>
      <c r="Q21" s="129">
        <f>'国債（JGB）'!F21+地方債!F21+政保債!F21+財投機関債等!F21</f>
        <v>96819</v>
      </c>
      <c r="R21" s="130">
        <f>'国債（JGB）'!G21+地方債!G21+政保債!G21+財投機関債等!G21</f>
        <v>356861</v>
      </c>
      <c r="S21" s="129">
        <f>'国債（JGB）'!H21+地方債!H21+政保債!H21+財投機関債等!H21</f>
        <v>22012058</v>
      </c>
      <c r="T21" s="129">
        <f>'国債（JGB）'!I21+地方債!I21+政保債!I21+財投機関債等!I21</f>
        <v>-9673339</v>
      </c>
      <c r="U21" s="129">
        <f>'国債（JGB）'!J21+地方債!J21+政保債!J21+財投機関債等!J21</f>
        <v>6226</v>
      </c>
      <c r="V21" s="129">
        <f>'国債（JGB）'!K21+地方債!K21+政保債!K21+財投機関債等!K21</f>
        <v>1100329962</v>
      </c>
      <c r="W21" s="70"/>
      <c r="X21" s="5">
        <f>普通社債!B21+資産担保型社債!B21+'転換社債（CB）'!B21</f>
        <v>55</v>
      </c>
      <c r="Y21" s="5">
        <f>普通社債!C21+資産担保型社債!C21+'転換社債（CB）'!C21</f>
        <v>1489030</v>
      </c>
      <c r="Z21" s="5">
        <f>普通社債!D21+資産担保型社債!D21+'転換社債（CB）'!D21</f>
        <v>102</v>
      </c>
      <c r="AA21" s="5">
        <f>普通社債!E21+資産担保型社債!E21+'転換社債（CB）'!E21</f>
        <v>1834000</v>
      </c>
      <c r="AB21" s="5">
        <f>普通社債!F21+資産担保型社債!F21+'転換社債（CB）'!F21</f>
        <v>0</v>
      </c>
      <c r="AC21" s="5">
        <f>普通社債!G21+資産担保型社債!G21+'転換社債（CB）'!G21+'転換社債（CB）'!H21</f>
        <v>180</v>
      </c>
      <c r="AD21" s="5">
        <f>普通社債!H21+資産担保型社債!H21+'転換社債（CB）'!I21</f>
        <v>1834180</v>
      </c>
      <c r="AE21" s="5">
        <f>普通社債!I21+資産担保型社債!I21+'転換社債（CB）'!J21</f>
        <v>-345150</v>
      </c>
      <c r="AF21" s="5">
        <f>普通社債!J21+資産担保型社債!J21+'転換社債（CB）'!K21</f>
        <v>3403</v>
      </c>
      <c r="AG21" s="5">
        <f>普通社債!K21+資産担保型社債!K21+'転換社債（CB）'!L21</f>
        <v>65229703</v>
      </c>
    </row>
    <row r="22" spans="1:76" s="94" customFormat="1" ht="17.25" customHeight="1" x14ac:dyDescent="0.15">
      <c r="A22" s="7" t="s">
        <v>163</v>
      </c>
      <c r="B22" s="130">
        <f>M22+X22+金融債!B22+非居住者債!B22</f>
        <v>178</v>
      </c>
      <c r="C22" s="130">
        <f>N22+Y22+金融債!C22+非居住者債!C22</f>
        <v>15045134</v>
      </c>
      <c r="D22" s="129">
        <f>O22+Z22+金融債!D22+非居住者債!D22</f>
        <v>374</v>
      </c>
      <c r="E22" s="129">
        <f>P22+AA22+金融債!E22+非居住者債!E22</f>
        <v>6996977</v>
      </c>
      <c r="F22" s="130">
        <f>Q22+AB22+金融債!F22+非居住者債!F22</f>
        <v>95041</v>
      </c>
      <c r="G22" s="130">
        <f>R22+AC22+金融債!G22+非居住者債!G22+非居住者債!H22</f>
        <v>287109</v>
      </c>
      <c r="H22" s="129">
        <f>S22+AD22+金融債!H22+非居住者債!I22</f>
        <v>7379127</v>
      </c>
      <c r="I22" s="129">
        <f>T22+AE22+金融債!I22+非居住者債!J22</f>
        <v>7666006</v>
      </c>
      <c r="J22" s="129">
        <f>U22+AF22+金融債!J22+非居住者債!K22</f>
        <v>10258</v>
      </c>
      <c r="K22" s="129">
        <f>V22+AG22+金融債!K22+非居住者債!L22</f>
        <v>1189636481</v>
      </c>
      <c r="L22" s="131"/>
      <c r="M22" s="132">
        <f>'国債（JGB）'!B22+地方債!B22+政保債!B22+財投機関債等!B22</f>
        <v>75</v>
      </c>
      <c r="N22" s="130">
        <f>'国債（JGB）'!C22+地方債!C22+政保債!C22+財投機関債等!C22</f>
        <v>12777986</v>
      </c>
      <c r="O22" s="129">
        <f>'国債（JGB）'!D22+地方債!D22+政保債!D22+財投機関債等!D22</f>
        <v>276</v>
      </c>
      <c r="P22" s="129">
        <f>'国債（JGB）'!E22+地方債!E22+政保債!E22+財投機関債等!E22</f>
        <v>5836778</v>
      </c>
      <c r="Q22" s="130">
        <f>'国債（JGB）'!F22+地方債!F22+政保債!F22+財投機関債等!F22</f>
        <v>95041</v>
      </c>
      <c r="R22" s="130">
        <f>'国債（JGB）'!G22+地方債!G22+政保債!G22+財投機関債等!G22</f>
        <v>284704</v>
      </c>
      <c r="S22" s="129">
        <f>'国債（JGB）'!H22+地方債!H22+政保債!H22+財投機関債等!H22</f>
        <v>6216523</v>
      </c>
      <c r="T22" s="129">
        <f>'国債（JGB）'!I22+地方債!I22+政保債!I22+財投機関債等!I22</f>
        <v>6561462</v>
      </c>
      <c r="U22" s="129">
        <f>'国債（JGB）'!J22+地方債!J22+政保債!J22+財投機関債等!J22</f>
        <v>6269</v>
      </c>
      <c r="V22" s="129">
        <f>'国債（JGB）'!K22+地方債!K22+政保債!K22+財投機関債等!K22</f>
        <v>1106891424</v>
      </c>
      <c r="W22" s="70"/>
      <c r="X22" s="5">
        <f>普通社債!B22+資産担保型社債!B22+'転換社債（CB）'!B22</f>
        <v>91</v>
      </c>
      <c r="Y22" s="5">
        <f>普通社債!C22+資産担保型社債!C22+'転換社債（CB）'!C22</f>
        <v>1925468</v>
      </c>
      <c r="Z22" s="5">
        <f>普通社債!D22+資産担保型社債!D22+'転換社債（CB）'!D22</f>
        <v>88</v>
      </c>
      <c r="AA22" s="5">
        <f>普通社債!E22+資産担保型社債!E22+'転換社債（CB）'!E22</f>
        <v>876519</v>
      </c>
      <c r="AB22" s="5">
        <f>普通社債!F22+資産担保型社債!F22+'転換社債（CB）'!F22</f>
        <v>0</v>
      </c>
      <c r="AC22" s="5">
        <f>普通社債!G22+資産担保型社債!G22+'転換社債（CB）'!G22+'転換社債（CB）'!H22</f>
        <v>2405</v>
      </c>
      <c r="AD22" s="5">
        <f>普通社債!H22+資産担保型社債!H22+'転換社債（CB）'!I22</f>
        <v>878924</v>
      </c>
      <c r="AE22" s="5">
        <f>普通社債!I22+資産担保型社債!I22+'転換社債（CB）'!J22</f>
        <v>1046544</v>
      </c>
      <c r="AF22" s="5">
        <f>普通社債!J22+資産担保型社債!J22+'転換社債（CB）'!K22</f>
        <v>3450</v>
      </c>
      <c r="AG22" s="5">
        <f>普通社債!K22+資産担保型社債!K22+'転換社債（CB）'!L22</f>
        <v>66276247</v>
      </c>
    </row>
    <row r="23" spans="1:76" s="94" customFormat="1" ht="17.25" customHeight="1" x14ac:dyDescent="0.15">
      <c r="A23" s="7" t="s">
        <v>164</v>
      </c>
      <c r="B23" s="130">
        <f>M23+X23+金融債!B23+非居住者債!B23</f>
        <v>79</v>
      </c>
      <c r="C23" s="130">
        <f>N23+Y23+金融債!C23+非居住者債!C23</f>
        <v>13569286</v>
      </c>
      <c r="D23" s="130">
        <f>O23+Z23+金融債!D23+非居住者債!D23</f>
        <v>308</v>
      </c>
      <c r="E23" s="130">
        <f>P23+AA23+金融債!E23+非居住者債!E23</f>
        <v>5342467</v>
      </c>
      <c r="F23" s="130">
        <f>Q23+AB23+金融債!F23+非居住者債!F23</f>
        <v>93450</v>
      </c>
      <c r="G23" s="130">
        <f>R23+AC23+金融債!G23+非居住者債!G23+非居住者債!H23</f>
        <v>286919</v>
      </c>
      <c r="H23" s="130">
        <f>S23+AD23+金融債!H23+非居住者債!I23</f>
        <v>5722836</v>
      </c>
      <c r="I23" s="130">
        <f>T23+AE23+金融債!I23+非居住者債!J23</f>
        <v>7846449</v>
      </c>
      <c r="J23" s="129">
        <f>U23+AF23+金融債!J23+非居住者債!K23</f>
        <v>10281</v>
      </c>
      <c r="K23" s="129">
        <f>V23+AG23+金融債!K23+非居住者債!L23</f>
        <v>1197482930</v>
      </c>
      <c r="L23" s="131"/>
      <c r="M23" s="132">
        <f>'国債（JGB）'!B23+地方債!B23+政保債!B23+財投機関債等!B23</f>
        <v>47</v>
      </c>
      <c r="N23" s="130">
        <f>'国債（JGB）'!C23+地方債!C23+政保債!C23+財投機関債等!C23</f>
        <v>12906144</v>
      </c>
      <c r="O23" s="130">
        <f>'国債（JGB）'!D23+地方債!D23+政保債!D23+財投機関債等!D23</f>
        <v>278</v>
      </c>
      <c r="P23" s="130">
        <f>'国債（JGB）'!E23+地方債!E23+政保債!E23+財投機関債等!E23</f>
        <v>4769457</v>
      </c>
      <c r="Q23" s="130">
        <f>'国債（JGB）'!F23+地方債!F23+政保債!F23+財投機関債等!F23</f>
        <v>93450</v>
      </c>
      <c r="R23" s="130">
        <f>'国債（JGB）'!G23+地方債!G23+政保債!G23+財投機関債等!G23</f>
        <v>286877</v>
      </c>
      <c r="S23" s="130">
        <f>'国債（JGB）'!H23+地方債!H23+政保債!H23+財投機関債等!H23</f>
        <v>5149784</v>
      </c>
      <c r="T23" s="130">
        <f>'国債（JGB）'!I23+地方債!I23+政保債!I23+財投機関債等!I23</f>
        <v>7756359</v>
      </c>
      <c r="U23" s="129">
        <f>'国債（JGB）'!J23+地方債!J23+政保債!J23+財投機関債等!J23</f>
        <v>6287</v>
      </c>
      <c r="V23" s="129">
        <f>'国債（JGB）'!K23+地方債!K23+政保債!K23+財投機関債等!K23</f>
        <v>1114647782</v>
      </c>
      <c r="W23" s="70"/>
      <c r="X23" s="5">
        <f>普通社債!B23+資産担保型社債!B23+'転換社債（CB）'!B23</f>
        <v>25</v>
      </c>
      <c r="Y23" s="5">
        <f>普通社債!C23+資産担保型社債!C23+'転換社債（CB）'!C23</f>
        <v>468942</v>
      </c>
      <c r="Z23" s="5">
        <f>普通社債!D23+資産担保型社債!D23+'転換社債（CB）'!D23</f>
        <v>25</v>
      </c>
      <c r="AA23" s="5">
        <f>普通社債!E23+資産担保型社債!E23+'転換社債（CB）'!E23</f>
        <v>393000</v>
      </c>
      <c r="AB23" s="5">
        <f>普通社債!F23+資産担保型社債!F23+'転換社債（CB）'!F23</f>
        <v>0</v>
      </c>
      <c r="AC23" s="5">
        <f>普通社債!G23+資産担保型社債!G23+'転換社債（CB）'!G23+'転換社債（CB）'!H23</f>
        <v>42</v>
      </c>
      <c r="AD23" s="5">
        <f>普通社債!H23+資産担保型社債!H23+'転換社債（CB）'!I23</f>
        <v>393042</v>
      </c>
      <c r="AE23" s="5">
        <f>普通社債!I23+資産担保型社債!I23+'転換社債（CB）'!J23</f>
        <v>75900</v>
      </c>
      <c r="AF23" s="5">
        <f>普通社債!J23+資産担保型社債!J23+'転換社債（CB）'!K23</f>
        <v>3453</v>
      </c>
      <c r="AG23" s="5">
        <f>普通社債!K23+資産担保型社債!K23+'転換社債（CB）'!L23</f>
        <v>66352148</v>
      </c>
    </row>
    <row r="24" spans="1:76" s="94" customFormat="1" ht="17.25" customHeight="1" x14ac:dyDescent="0.15">
      <c r="A24" s="7" t="s">
        <v>165</v>
      </c>
      <c r="B24" s="129">
        <f>M24+X24+金融債!B24+非居住者債!B24</f>
        <v>176</v>
      </c>
      <c r="C24" s="129">
        <f>N24+Y24+金融債!C24+非居住者債!C24</f>
        <v>15841550</v>
      </c>
      <c r="D24" s="129">
        <f>O24+Z24+金融債!D24+非居住者債!D24</f>
        <v>433</v>
      </c>
      <c r="E24" s="129">
        <f>P24+AA24+金融債!E24+非居住者債!E24</f>
        <v>26734687</v>
      </c>
      <c r="F24" s="129">
        <f>Q24+AB24+金融債!F24+非居住者債!F24</f>
        <v>143537</v>
      </c>
      <c r="G24" s="130">
        <f>R24+AC24+金融債!G24+非居住者債!G24+非居住者債!H24</f>
        <v>326671</v>
      </c>
      <c r="H24" s="129">
        <f>S24+AD24+金融債!H24+非居住者債!I24</f>
        <v>27204895</v>
      </c>
      <c r="I24" s="129">
        <f>T24+AE24+金融債!I24+非居住者債!J24</f>
        <v>-11363345</v>
      </c>
      <c r="J24" s="129">
        <f>U24+AF24+金融債!J24+非居住者債!K24</f>
        <v>10311</v>
      </c>
      <c r="K24" s="129">
        <f>V24+AG24+金融債!K24+非居住者債!L24</f>
        <v>1186119582</v>
      </c>
      <c r="L24" s="131"/>
      <c r="M24" s="129">
        <f>'国債（JGB）'!B24+地方債!B24+政保債!B24+財投機関債等!B24</f>
        <v>65</v>
      </c>
      <c r="N24" s="129">
        <f>'国債（JGB）'!C24+地方債!C24+政保債!C24+財投機関債等!C24</f>
        <v>12959494</v>
      </c>
      <c r="O24" s="129">
        <f>'国債（JGB）'!D24+地方債!D24+政保債!D24+財投機関債等!D24</f>
        <v>330</v>
      </c>
      <c r="P24" s="129">
        <f>'国債（JGB）'!E24+地方債!E24+政保債!E24+財投機関債等!E24</f>
        <v>24961097</v>
      </c>
      <c r="Q24" s="129">
        <f>'国債（JGB）'!F24+地方債!F24+政保債!F24+財投機関債等!F24</f>
        <v>113592</v>
      </c>
      <c r="R24" s="130">
        <f>'国債（JGB）'!G24+地方債!G24+政保債!G24+財投機関債等!G24</f>
        <v>322651</v>
      </c>
      <c r="S24" s="129">
        <f>'国債（JGB）'!H24+地方債!H24+政保債!H24+財投機関債等!H24</f>
        <v>25397340</v>
      </c>
      <c r="T24" s="129">
        <f>'国債（JGB）'!I24+地方債!I24+政保債!I24+財投機関債等!I24</f>
        <v>-12437846</v>
      </c>
      <c r="U24" s="129">
        <f>'国債（JGB）'!J24+地方債!J24+政保債!J24+財投機関債等!J24</f>
        <v>6275</v>
      </c>
      <c r="V24" s="129">
        <f>'国債（JGB）'!K24+地方債!K24+政保債!K24+財投機関債等!K24</f>
        <v>1102209933</v>
      </c>
      <c r="W24" s="70"/>
      <c r="X24" s="5">
        <f>普通社債!B24+資産担保型社債!B24+'転換社債（CB）'!B24</f>
        <v>102</v>
      </c>
      <c r="Y24" s="5">
        <f>普通社債!C24+資産担保型社債!C24+'転換社債（CB）'!C24</f>
        <v>2729896</v>
      </c>
      <c r="Z24" s="5">
        <f>普通社債!D24+資産担保型社債!D24+'転換社債（CB）'!D24</f>
        <v>88</v>
      </c>
      <c r="AA24" s="5">
        <f>普通社債!E24+資産担保型社債!E24+'転換社債（CB）'!E24</f>
        <v>1431000</v>
      </c>
      <c r="AB24" s="5">
        <f>普通社債!F24+資産担保型社債!F24+'転換社債（CB）'!F24</f>
        <v>29945</v>
      </c>
      <c r="AC24" s="5">
        <f>普通社債!G24+資産担保型社債!G24+'転換社債（CB）'!G24+'転換社債（CB）'!H24</f>
        <v>4020</v>
      </c>
      <c r="AD24" s="5">
        <f>普通社債!H24+資産担保型社債!H24+'転換社債（CB）'!I24</f>
        <v>1464965</v>
      </c>
      <c r="AE24" s="5">
        <f>普通社債!I24+資産担保型社債!I24+'転換社債（CB）'!J24</f>
        <v>1264931</v>
      </c>
      <c r="AF24" s="5">
        <f>普通社債!J24+資産担保型社債!J24+'転換社債（CB）'!K24</f>
        <v>3495</v>
      </c>
      <c r="AG24" s="5">
        <f>普通社債!K24+資産担保型社債!K24+'転換社債（CB）'!L24</f>
        <v>67617079</v>
      </c>
    </row>
    <row r="25" spans="1:76" s="94" customFormat="1" ht="17.25" customHeight="1" x14ac:dyDescent="0.15">
      <c r="A25" s="7" t="s">
        <v>166</v>
      </c>
      <c r="B25" s="133">
        <f>M25+X25+金融債!B25+非居住者債!B25</f>
        <v>181</v>
      </c>
      <c r="C25" s="133">
        <f>N25+Y25+金融債!C25+非居住者債!C25</f>
        <v>14635742</v>
      </c>
      <c r="D25" s="133">
        <f>O25+Z25+金融債!D25+非居住者債!D25</f>
        <v>339</v>
      </c>
      <c r="E25" s="133">
        <f>P25+AA25+金融債!E25+非居住者債!E25</f>
        <v>5800875</v>
      </c>
      <c r="F25" s="133">
        <f>Q25+AB25+金融債!F25+非居住者債!F25</f>
        <v>106721</v>
      </c>
      <c r="G25" s="133">
        <f>R25+AC25+金融債!G25+非居住者債!G25+非居住者債!H25</f>
        <v>245699</v>
      </c>
      <c r="H25" s="133">
        <f>S25+AD25+金融債!H25+非居住者債!I25</f>
        <v>6153291</v>
      </c>
      <c r="I25" s="133">
        <f>T25+AE25+金融債!I25+非居住者債!J25</f>
        <v>8482449</v>
      </c>
      <c r="J25" s="129">
        <f>U25+AF25+金融債!J25+非居住者債!K25</f>
        <v>10421</v>
      </c>
      <c r="K25" s="129">
        <f>V25+AG25+金融債!K25+非居住者債!L25</f>
        <v>1194602033</v>
      </c>
      <c r="L25" s="131"/>
      <c r="M25" s="129">
        <f>'国債（JGB）'!B25+地方債!B25+政保債!B25+財投機関債等!B25</f>
        <v>93</v>
      </c>
      <c r="N25" s="133">
        <f>'国債（JGB）'!C25+地方債!C25+政保債!C25+財投機関債等!C25</f>
        <v>12642655</v>
      </c>
      <c r="O25" s="133">
        <f>'国債（JGB）'!D25+地方債!D25+政保債!D25+財投機関債等!D25</f>
        <v>305</v>
      </c>
      <c r="P25" s="133">
        <f>'国債（JGB）'!E25+地方債!E25+政保債!E25+財投機関債等!E25</f>
        <v>5032201</v>
      </c>
      <c r="Q25" s="133">
        <f>'国債（JGB）'!F25+地方債!F25+政保債!F25+財投機関債等!F25</f>
        <v>106721</v>
      </c>
      <c r="R25" s="133">
        <f>'国債（JGB）'!G25+地方債!G25+政保債!G25+財投機関債等!G25</f>
        <v>245519</v>
      </c>
      <c r="S25" s="133">
        <f>'国債（JGB）'!H25+地方債!H25+政保債!H25+財投機関債等!H25</f>
        <v>5384442</v>
      </c>
      <c r="T25" s="133">
        <f>'国債（JGB）'!I25+地方債!I25+政保債!I25+財投機関債等!I25</f>
        <v>7258211</v>
      </c>
      <c r="U25" s="129">
        <f>'国債（JGB）'!J25+地方債!J25+政保債!J25+財投機関債等!J25</f>
        <v>6329</v>
      </c>
      <c r="V25" s="129">
        <f>'国債（JGB）'!K25+地方債!K25+政保債!K25+財投機関債等!K25</f>
        <v>1109468145</v>
      </c>
      <c r="W25" s="70"/>
      <c r="X25" s="5">
        <f>普通社債!B25+資産担保型社債!B25+'転換社債（CB）'!B25</f>
        <v>82</v>
      </c>
      <c r="Y25" s="5">
        <f>普通社債!C25+資産担保型社債!C25+'転換社債（CB）'!C25</f>
        <v>1757957</v>
      </c>
      <c r="Z25" s="5">
        <f>普通社債!D25+資産担保型社債!D25+'転換社債（CB）'!D25</f>
        <v>27</v>
      </c>
      <c r="AA25" s="5">
        <f>普通社債!E25+資産担保型社債!E25+'転換社債（CB）'!E25</f>
        <v>541164</v>
      </c>
      <c r="AB25" s="5">
        <f>普通社債!F25+資産担保型社債!F25+'転換社債（CB）'!F25</f>
        <v>0</v>
      </c>
      <c r="AC25" s="5">
        <f>普通社債!G25+資産担保型社債!G25+'転換社債（CB）'!G25+'転換社債（CB）'!H25</f>
        <v>180</v>
      </c>
      <c r="AD25" s="5">
        <f>普通社債!H25+資産担保型社債!H25+'転換社債（CB）'!I25</f>
        <v>541339</v>
      </c>
      <c r="AE25" s="5">
        <f>普通社債!I25+資産担保型社債!I25+'転換社債（CB）'!J25</f>
        <v>1216618</v>
      </c>
      <c r="AF25" s="5">
        <f>普通社債!J25+資産担保型社債!J25+'転換社債（CB）'!K25</f>
        <v>3552</v>
      </c>
      <c r="AG25" s="5">
        <f>普通社債!K25+資産担保型社債!K25+'転換社債（CB）'!L25</f>
        <v>68833698</v>
      </c>
    </row>
    <row r="26" spans="1:76" s="94" customFormat="1" ht="17.25" customHeight="1" x14ac:dyDescent="0.15">
      <c r="A26" s="7" t="s">
        <v>167</v>
      </c>
      <c r="B26" s="130">
        <f>M26+X26+金融債!B26+非居住者債!B26</f>
        <v>107</v>
      </c>
      <c r="C26" s="130">
        <f>N26+Y26+金融債!C26+非居住者債!C26</f>
        <v>14173291</v>
      </c>
      <c r="D26" s="129">
        <f>O26+Z26+金融債!D26+非居住者債!D26</f>
        <v>349</v>
      </c>
      <c r="E26" s="129">
        <f>P26+AA26+金融債!E26+非居住者債!E26</f>
        <v>7067879</v>
      </c>
      <c r="F26" s="130">
        <f>Q26+AB26+金融債!F26+非居住者債!F26</f>
        <v>108357</v>
      </c>
      <c r="G26" s="130">
        <f>R26+AC26+金融債!G26+非居住者債!G26+非居住者債!H26</f>
        <v>343474</v>
      </c>
      <c r="H26" s="129">
        <f>S26+AD26+金融債!H26+非居住者債!I26</f>
        <v>7519710</v>
      </c>
      <c r="I26" s="129">
        <f>T26+AE26+金融債!I26+非居住者債!J26</f>
        <v>6653580</v>
      </c>
      <c r="J26" s="129">
        <f>U26+AF26+金融債!J26+非居住者債!K26</f>
        <v>10435</v>
      </c>
      <c r="K26" s="129">
        <f>V26+AG26+金融債!K26+非居住者債!L26</f>
        <v>1201255613</v>
      </c>
      <c r="L26" s="131"/>
      <c r="M26" s="132">
        <f>'国債（JGB）'!B26+地方債!B26+政保債!B26+財投機関債等!B26</f>
        <v>63</v>
      </c>
      <c r="N26" s="130">
        <f>'国債（JGB）'!C26+地方債!C26+政保債!C26+財投機関債等!C26</f>
        <v>13469899</v>
      </c>
      <c r="O26" s="129">
        <f>'国債（JGB）'!D26+地方債!D26+政保債!D26+財投機関債等!D26</f>
        <v>311</v>
      </c>
      <c r="P26" s="129">
        <f>'国債（JGB）'!E26+地方債!E26+政保債!E26+財投機関債等!E26</f>
        <v>6317423</v>
      </c>
      <c r="Q26" s="130">
        <f>'国債（JGB）'!F26+地方債!F26+政保債!F26+財投機関債等!F26</f>
        <v>108357</v>
      </c>
      <c r="R26" s="130">
        <f>'国債（JGB）'!G26+地方債!G26+政保債!G26+財投機関債等!G26</f>
        <v>343472</v>
      </c>
      <c r="S26" s="129">
        <f>'国債（JGB）'!H26+地方債!H26+政保債!H26+財投機関債等!H26</f>
        <v>6769252</v>
      </c>
      <c r="T26" s="129">
        <f>'国債（JGB）'!I26+地方債!I26+政保債!I26+財投機関債等!I26</f>
        <v>6700646</v>
      </c>
      <c r="U26" s="129">
        <f>'国債（JGB）'!J26+地方債!J26+政保債!J26+財投機関債等!J26</f>
        <v>6335</v>
      </c>
      <c r="V26" s="129">
        <f>'国債（JGB）'!K26+地方債!K26+政保債!K26+財投機関債等!K26</f>
        <v>1116168791</v>
      </c>
      <c r="W26" s="70"/>
      <c r="X26" s="5">
        <f>普通社債!B26+資産担保型社債!B26+'転換社債（CB）'!B26</f>
        <v>41</v>
      </c>
      <c r="Y26" s="5">
        <f>普通社債!C26+資産担保型社債!C26+'転換社債（CB）'!C26</f>
        <v>615792</v>
      </c>
      <c r="Z26" s="5">
        <f>普通社債!D26+資産担保型社債!D26+'転換社債（CB）'!D26</f>
        <v>26</v>
      </c>
      <c r="AA26" s="5">
        <f>普通社債!E26+資産担保型社債!E26+'転換社債（CB）'!E26</f>
        <v>259706</v>
      </c>
      <c r="AB26" s="5">
        <f>普通社債!F26+資産担保型社債!F26+'転換社債（CB）'!F26</f>
        <v>0</v>
      </c>
      <c r="AC26" s="5">
        <f>普通社債!G26+資産担保型社債!G26+'転換社債（CB）'!G26+'転換社債（CB）'!H26</f>
        <v>2</v>
      </c>
      <c r="AD26" s="5">
        <f>普通社債!H26+資産担保型社債!H26+'転換社債（CB）'!I26</f>
        <v>259708</v>
      </c>
      <c r="AE26" s="5">
        <f>普通社債!I26+資産担保型社債!I26+'転換社債（CB）'!J26</f>
        <v>356084</v>
      </c>
      <c r="AF26" s="5">
        <f>普通社債!J26+資産担保型社債!J26+'転換社債（CB）'!K26</f>
        <v>3569</v>
      </c>
      <c r="AG26" s="5">
        <f>普通社債!K26+資産担保型社債!K26+'転換社債（CB）'!L26</f>
        <v>69189782</v>
      </c>
    </row>
    <row r="27" spans="1:76" s="94" customFormat="1" ht="17.25" customHeight="1" x14ac:dyDescent="0.15">
      <c r="A27" s="7" t="s">
        <v>168</v>
      </c>
      <c r="B27" s="129">
        <f>M27+X27+金融債!B27+非居住者債!B27</f>
        <v>172</v>
      </c>
      <c r="C27" s="129">
        <f>N27+Y27+金融債!C27+非居住者債!C27</f>
        <v>16668976</v>
      </c>
      <c r="D27" s="129">
        <f>O27+Z27+金融債!D27+非居住者債!D27</f>
        <v>475</v>
      </c>
      <c r="E27" s="129">
        <f>P27+AA27+金融債!E27+非居住者債!E27</f>
        <v>25247189</v>
      </c>
      <c r="F27" s="129">
        <f>Q27+AB27+金融債!F27+非居住者債!F27</f>
        <v>96973</v>
      </c>
      <c r="G27" s="130">
        <f>R27+AC27+金融債!G27+非居住者債!G27+非居住者債!H27</f>
        <v>396689</v>
      </c>
      <c r="H27" s="129">
        <f>S27+AD27+金融債!H27+非居住者債!I27</f>
        <v>25740852</v>
      </c>
      <c r="I27" s="129">
        <f>T27+AE27+金融債!I27+非居住者債!J27</f>
        <v>-9071877</v>
      </c>
      <c r="J27" s="129">
        <f>U27+AF27+金融債!J27+非居住者債!K27</f>
        <v>10441</v>
      </c>
      <c r="K27" s="129">
        <f>V27+AG27+金融債!K27+非居住者債!L27</f>
        <v>1192183734</v>
      </c>
      <c r="L27" s="131"/>
      <c r="M27" s="129">
        <f>'国債（JGB）'!B27+地方債!B27+政保債!B27+財投機関債等!B27</f>
        <v>64</v>
      </c>
      <c r="N27" s="129">
        <f>'国債（JGB）'!C27+地方債!C27+政保債!C27+財投機関債等!C27</f>
        <v>14763118</v>
      </c>
      <c r="O27" s="129">
        <f>'国債（JGB）'!D27+地方債!D27+政保債!D27+財投機関債等!D27</f>
        <v>345</v>
      </c>
      <c r="P27" s="129">
        <f>'国債（JGB）'!E27+地方債!E27+政保債!E27+財投機関債等!E27</f>
        <v>23679525</v>
      </c>
      <c r="Q27" s="129">
        <f>'国債（JGB）'!F27+地方債!F27+政保債!F27+財投機関債等!F27</f>
        <v>96973</v>
      </c>
      <c r="R27" s="130">
        <f>'国債（JGB）'!G27+地方債!G27+政保債!G27+財投機関債等!G27</f>
        <v>374991</v>
      </c>
      <c r="S27" s="129">
        <f>'国債（JGB）'!H27+地方債!H27+政保債!H27+財投機関債等!H27</f>
        <v>24151490</v>
      </c>
      <c r="T27" s="129">
        <f>'国債（JGB）'!I27+地方債!I27+政保債!I27+財投機関債等!I27</f>
        <v>-9388373</v>
      </c>
      <c r="U27" s="129">
        <f>'国債（JGB）'!J27+地方債!J27+政保債!J27+財投機関債等!J27</f>
        <v>6317</v>
      </c>
      <c r="V27" s="129">
        <f>'国債（JGB）'!K27+地方債!K27+政保債!K27+財投機関債等!K27</f>
        <v>1106780416</v>
      </c>
      <c r="W27" s="70"/>
      <c r="X27" s="5">
        <f>普通社債!B27+資産担保型社債!B27+'転換社債（CB）'!B27</f>
        <v>99</v>
      </c>
      <c r="Y27" s="5">
        <f>普通社債!C27+資産担保型社債!C27+'転換社債（CB）'!C27</f>
        <v>1683138</v>
      </c>
      <c r="Z27" s="5">
        <f>普通社債!D27+資産担保型社債!D27+'転換社債（CB）'!D27</f>
        <v>109</v>
      </c>
      <c r="AA27" s="5">
        <f>普通社債!E27+資産担保型社債!E27+'転換社債（CB）'!E27</f>
        <v>1199214</v>
      </c>
      <c r="AB27" s="5">
        <f>普通社債!F27+資産担保型社債!F27+'転換社債（CB）'!F27</f>
        <v>0</v>
      </c>
      <c r="AC27" s="5">
        <f>普通社債!G27+資産担保型社債!G27+'転換社債（CB）'!G27+'転換社債（CB）'!H27</f>
        <v>21698</v>
      </c>
      <c r="AD27" s="5">
        <f>普通社債!H27+資産担保型社債!H27+'転換社債（CB）'!I27</f>
        <v>1220912</v>
      </c>
      <c r="AE27" s="5">
        <f>普通社債!I27+資産担保型社債!I27+'転換社債（CB）'!J27</f>
        <v>462226</v>
      </c>
      <c r="AF27" s="5">
        <f>普通社債!J27+資産担保型社債!J27+'転換社債（CB）'!K27</f>
        <v>3593</v>
      </c>
      <c r="AG27" s="5">
        <f>普通社債!K27+資産担保型社債!K27+'転換社債（CB）'!L27</f>
        <v>69652008</v>
      </c>
    </row>
    <row r="28" spans="1:76" s="94" customFormat="1" ht="17.25" customHeight="1" x14ac:dyDescent="0.15">
      <c r="A28" s="7" t="s">
        <v>174</v>
      </c>
      <c r="B28" s="130">
        <f>M28+X28+金融債!B28+非居住者債!B28</f>
        <v>96</v>
      </c>
      <c r="C28" s="130">
        <f>N28+Y28+金融債!C28+非居住者債!C28</f>
        <v>13795147</v>
      </c>
      <c r="D28" s="130">
        <f>O28+Z28+金融債!D28+非居住者債!D28</f>
        <v>350</v>
      </c>
      <c r="E28" s="130">
        <f>P28+AA28+金融債!E28+非居住者債!E28</f>
        <v>6936947</v>
      </c>
      <c r="F28" s="130">
        <f>Q28+AB28+金融債!F28+非居住者債!F28</f>
        <v>93853</v>
      </c>
      <c r="G28" s="130">
        <f>R28+AC28+金融債!G28+非居住者債!G28+非居住者債!H28</f>
        <v>260653</v>
      </c>
      <c r="H28" s="130">
        <f>S28+AD28+金融債!H28+非居住者債!I28</f>
        <v>7291453</v>
      </c>
      <c r="I28" s="130">
        <f>T28+AE28+金融債!I28+非居住者債!J28</f>
        <v>6503692</v>
      </c>
      <c r="J28" s="129">
        <f>U28+AF28+金融債!J28+非居住者債!K28</f>
        <v>10476</v>
      </c>
      <c r="K28" s="129">
        <f>V28+AG28+金融債!K28+非居住者債!L28</f>
        <v>1198687428</v>
      </c>
      <c r="L28" s="131"/>
      <c r="M28" s="132">
        <f>'国債（JGB）'!B28+地方債!B28+政保債!B28+財投機関債等!B28</f>
        <v>46</v>
      </c>
      <c r="N28" s="130">
        <f>'国債（JGB）'!C28+地方債!C28+政保債!C28+財投機関債等!C28</f>
        <v>12891449</v>
      </c>
      <c r="O28" s="130">
        <f>'国債（JGB）'!D28+地方債!D28+政保債!D28+財投機関債等!D28</f>
        <v>282</v>
      </c>
      <c r="P28" s="130">
        <f>'国債（JGB）'!E28+地方債!E28+政保債!E28+財投機関債等!E28</f>
        <v>6381920</v>
      </c>
      <c r="Q28" s="130">
        <f>'国債（JGB）'!F28+地方債!F28+政保債!F28+財投機関債等!F28</f>
        <v>93853</v>
      </c>
      <c r="R28" s="130">
        <f>'国債（JGB）'!G28+地方債!G28+政保債!G28+財投機関債等!G28</f>
        <v>250432</v>
      </c>
      <c r="S28" s="130">
        <f>'国債（JGB）'!H28+地方債!H28+政保債!H28+財投機関債等!H28</f>
        <v>6726205</v>
      </c>
      <c r="T28" s="130">
        <f>'国債（JGB）'!I28+地方債!I28+政保債!I28+財投機関債等!I28</f>
        <v>6165242</v>
      </c>
      <c r="U28" s="129">
        <f>'国債（JGB）'!J28+地方債!J28+政保債!J28+財投機関債等!J28</f>
        <v>6335</v>
      </c>
      <c r="V28" s="129">
        <f>'国債（JGB）'!K28+地方債!K28+政保債!K28+財投機関債等!K28</f>
        <v>1112945659</v>
      </c>
      <c r="W28" s="70"/>
      <c r="X28" s="5">
        <f>普通社債!B28+資産担保型社債!B28+'転換社債（CB）'!B28</f>
        <v>47</v>
      </c>
      <c r="Y28" s="5">
        <f>普通社債!C28+資産担保型社債!C28+'転換社債（CB）'!C28</f>
        <v>834458</v>
      </c>
      <c r="Z28" s="5">
        <f>普通社債!D28+資産担保型社債!D28+'転換社債（CB）'!D28</f>
        <v>59</v>
      </c>
      <c r="AA28" s="5">
        <f>普通社債!E28+資産担保型社債!E28+'転換社債（CB）'!E28</f>
        <v>252917</v>
      </c>
      <c r="AB28" s="5">
        <f>普通社債!F28+資産担保型社債!F28+'転換社債（CB）'!F28</f>
        <v>0</v>
      </c>
      <c r="AC28" s="5">
        <f>普通社債!G28+資産担保型社債!G28+'転換社債（CB）'!G28+'転換社債（CB）'!H28</f>
        <v>10221</v>
      </c>
      <c r="AD28" s="5">
        <f>普通社債!H28+資産担保型社債!H28+'転換社債（CB）'!I28</f>
        <v>263138</v>
      </c>
      <c r="AE28" s="5">
        <f>普通社債!I28+資産担保型社債!I28+'転換社債（CB）'!J28</f>
        <v>571320</v>
      </c>
      <c r="AF28" s="5">
        <f>普通社債!J28+資産担保型社債!J28+'転換社債（CB）'!K28</f>
        <v>3615</v>
      </c>
      <c r="AG28" s="5">
        <f>普通社債!K28+資産担保型社債!K28+'転換社債（CB）'!L28</f>
        <v>70223329</v>
      </c>
    </row>
    <row r="29" spans="1:76" s="94" customFormat="1" ht="17.25" customHeight="1" x14ac:dyDescent="0.15">
      <c r="A29" s="7" t="s">
        <v>170</v>
      </c>
      <c r="B29" s="129">
        <f>M29+X29+金融債!B29+非居住者債!B29</f>
        <v>87</v>
      </c>
      <c r="C29" s="129">
        <f>N29+Y29+金融債!C29+非居住者債!C29</f>
        <v>13460914</v>
      </c>
      <c r="D29" s="130">
        <f>O29+Z29+金融債!D29+非居住者債!D29</f>
        <v>384</v>
      </c>
      <c r="E29" s="130">
        <f>P29+AA29+金融債!E29+非居住者債!E29</f>
        <v>5701600</v>
      </c>
      <c r="F29" s="130">
        <f>Q29+AB29+金融債!F29+非居住者債!F29</f>
        <v>96980</v>
      </c>
      <c r="G29" s="130">
        <f>R29+AC29+金融債!G29+非居住者債!G29+非居住者債!H29</f>
        <v>347875</v>
      </c>
      <c r="H29" s="130">
        <f>S29+AD29+金融債!H29+非居住者債!I29</f>
        <v>6146455</v>
      </c>
      <c r="I29" s="129">
        <f>T29+AE29+金融債!I29+非居住者債!J29</f>
        <v>7314457</v>
      </c>
      <c r="J29" s="129">
        <f>U29+AF29+金融債!J29+非居住者債!K29</f>
        <v>10498</v>
      </c>
      <c r="K29" s="129">
        <f>V29+AG29+金融債!K29+非居住者債!L29</f>
        <v>1206003886</v>
      </c>
      <c r="L29" s="131"/>
      <c r="M29" s="129">
        <f>'国債（JGB）'!B29+地方債!B29+政保債!B29+財投機関債等!B29</f>
        <v>50</v>
      </c>
      <c r="N29" s="129">
        <f>'国債（JGB）'!C29+地方債!C29+政保債!C29+財投機関債等!C29</f>
        <v>12803043</v>
      </c>
      <c r="O29" s="130">
        <f>'国債（JGB）'!D29+地方債!D29+政保債!D29+財投機関債等!D29</f>
        <v>290</v>
      </c>
      <c r="P29" s="130">
        <f>'国債（JGB）'!E29+地方債!E29+政保債!E29+財投機関債等!E29</f>
        <v>5069694</v>
      </c>
      <c r="Q29" s="130">
        <f>'国債（JGB）'!F29+地方債!F29+政保債!F29+財投機関債等!F29</f>
        <v>96980</v>
      </c>
      <c r="R29" s="130">
        <f>'国債（JGB）'!G29+地方債!G29+政保債!G29+財投機関債等!G29</f>
        <v>342155</v>
      </c>
      <c r="S29" s="130">
        <f>'国債（JGB）'!H29+地方債!H29+政保債!H29+財投機関債等!H29</f>
        <v>5508829</v>
      </c>
      <c r="T29" s="129">
        <f>'国債（JGB）'!I29+地方債!I29+政保債!I29+財投機関債等!I29</f>
        <v>7294212</v>
      </c>
      <c r="U29" s="129">
        <f>'国債（JGB）'!J29+地方債!J29+政保債!J29+財投機関債等!J29</f>
        <v>6351</v>
      </c>
      <c r="V29" s="129">
        <f>'国債（JGB）'!K29+地方債!K29+政保債!K29+財投機関債等!K29</f>
        <v>1120239871</v>
      </c>
      <c r="W29" s="70"/>
      <c r="X29" s="5">
        <f>普通社債!B29+資産担保型社債!B29+'転換社債（CB）'!B29</f>
        <v>31</v>
      </c>
      <c r="Y29" s="5">
        <f>普通社債!C29+資産担保型社債!C29+'転換社債（CB）'!C29</f>
        <v>530361</v>
      </c>
      <c r="Z29" s="5">
        <f>普通社債!D29+資産担保型社債!D29+'転換社債（CB）'!D29</f>
        <v>88</v>
      </c>
      <c r="AA29" s="5">
        <f>普通社債!E29+資産担保型社債!E29+'転換社債（CB）'!E29</f>
        <v>413606</v>
      </c>
      <c r="AB29" s="5">
        <f>普通社債!F29+資産担保型社債!F29+'転換社債（CB）'!F29</f>
        <v>0</v>
      </c>
      <c r="AC29" s="5">
        <f>普通社債!G29+資産担保型社債!G29+'転換社債（CB）'!G29+'転換社債（CB）'!H29</f>
        <v>5720</v>
      </c>
      <c r="AD29" s="5">
        <f>普通社債!H29+資産担保型社債!H29+'転換社債（CB）'!I29</f>
        <v>419326</v>
      </c>
      <c r="AE29" s="5">
        <f>普通社債!I29+資産担保型社債!I29+'転換社債（CB）'!J29</f>
        <v>111035</v>
      </c>
      <c r="AF29" s="5">
        <f>普通社債!J29+資産担保型社債!J29+'転換社債（CB）'!K29</f>
        <v>3621</v>
      </c>
      <c r="AG29" s="5">
        <f>普通社債!K29+資産担保型社債!K29+'転換社債（CB）'!L29</f>
        <v>70336365</v>
      </c>
    </row>
    <row r="30" spans="1:76" s="94" customFormat="1" ht="17.25" customHeight="1" x14ac:dyDescent="0.15">
      <c r="A30" s="7" t="s">
        <v>171</v>
      </c>
      <c r="B30" s="129">
        <f>M30+X30+金融債!B30+非居住者債!B30</f>
        <v>99</v>
      </c>
      <c r="C30" s="129">
        <f>N30+Y30+金融債!C30+非居住者債!C30</f>
        <v>13984691</v>
      </c>
      <c r="D30" s="129">
        <f>O30+Z30+金融債!D30+非居住者債!D30</f>
        <v>425</v>
      </c>
      <c r="E30" s="130">
        <f>P30+AA30+金融債!E30+非居住者債!E30</f>
        <v>26851134</v>
      </c>
      <c r="F30" s="129">
        <f>Q30+AB30+金融債!F30+非居住者債!F30</f>
        <v>120728</v>
      </c>
      <c r="G30" s="130">
        <f>R30+AC30+金融債!G30+非居住者債!G30+非居住者債!H30</f>
        <v>316744</v>
      </c>
      <c r="H30" s="129">
        <f>S30+AD30+金融債!H30+非居住者債!I30</f>
        <v>27288606</v>
      </c>
      <c r="I30" s="129">
        <f>T30+AE30+金融債!I30+非居住者債!J30</f>
        <v>-13303917</v>
      </c>
      <c r="J30" s="129">
        <f>U30+AF30+金融債!J30+非居住者債!K30</f>
        <v>10480</v>
      </c>
      <c r="K30" s="129">
        <f>V30+AG30+金融債!K30+非居住者債!L30</f>
        <v>1192699969</v>
      </c>
      <c r="L30" s="131"/>
      <c r="M30" s="129">
        <f>'国債（JGB）'!B30+地方債!B30+政保債!B30+財投機関債等!B30</f>
        <v>42</v>
      </c>
      <c r="N30" s="129">
        <f>'国債（JGB）'!C30+地方債!C30+政保債!C30+財投機関債等!C30</f>
        <v>12620771</v>
      </c>
      <c r="O30" s="129">
        <f>'国債（JGB）'!D30+地方債!D30+政保債!D30+財投機関債等!D30</f>
        <v>326</v>
      </c>
      <c r="P30" s="130">
        <f>'国債（JGB）'!E30+地方債!E30+政保債!E30+財投機関債等!E30</f>
        <v>25477679</v>
      </c>
      <c r="Q30" s="129">
        <f>'国債（JGB）'!F30+地方債!F30+政保債!F30+財投機関債等!F30</f>
        <v>118002</v>
      </c>
      <c r="R30" s="130">
        <f>'国債（JGB）'!G30+地方債!G30+政保債!G30+財投機関債等!G30</f>
        <v>315561</v>
      </c>
      <c r="S30" s="129">
        <f>'国債（JGB）'!H30+地方債!H30+政保債!H30+財投機関債等!H30</f>
        <v>25911242</v>
      </c>
      <c r="T30" s="129">
        <f>'国債（JGB）'!I30+地方債!I30+政保債!I30+財投機関債等!I30</f>
        <v>-13290472</v>
      </c>
      <c r="U30" s="129">
        <f>'国債（JGB）'!J30+地方債!J30+政保債!J30+財投機関債等!J30</f>
        <v>6331</v>
      </c>
      <c r="V30" s="129">
        <f>'国債（JGB）'!K30+地方債!K30+政保債!K30+財投機関債等!K30</f>
        <v>1106949398</v>
      </c>
      <c r="W30" s="70"/>
      <c r="X30" s="5">
        <f>普通社債!B30+資産担保型社債!B30+'転換社債（CB）'!B30</f>
        <v>53</v>
      </c>
      <c r="Y30" s="5">
        <f>普通社債!C30+資産担保型社債!C30+'転換社債（CB）'!C30</f>
        <v>1278320</v>
      </c>
      <c r="Z30" s="5">
        <f>普通社債!D30+資産担保型社債!D30+'転換社債（CB）'!D30</f>
        <v>89</v>
      </c>
      <c r="AA30" s="5">
        <f>普通社債!E30+資産担保型社債!E30+'転換社債（CB）'!E30</f>
        <v>1180995</v>
      </c>
      <c r="AB30" s="5">
        <f>普通社債!F30+資産担保型社債!F30+'転換社債（CB）'!F30</f>
        <v>2726</v>
      </c>
      <c r="AC30" s="5">
        <f>普通社債!G30+資産担保型社債!G30+'転換社債（CB）'!G30+'転換社債（CB）'!H30</f>
        <v>1183</v>
      </c>
      <c r="AD30" s="5">
        <f>普通社債!H30+資産担保型社債!H30+'転換社債（CB）'!I30</f>
        <v>1184904</v>
      </c>
      <c r="AE30" s="5">
        <f>普通社債!I30+資産担保型社債!I30+'転換社債（CB）'!J30</f>
        <v>93415</v>
      </c>
      <c r="AF30" s="5">
        <f>普通社債!J30+資産担保型社債!J30+'転換社債（CB）'!K30</f>
        <v>3623</v>
      </c>
      <c r="AG30" s="5">
        <f>普通社債!K30+資産担保型社債!K30+'転換社債（CB）'!L30</f>
        <v>70429781</v>
      </c>
    </row>
    <row r="31" spans="1:76" s="94" customFormat="1" ht="17.25" customHeight="1" x14ac:dyDescent="0.15">
      <c r="A31" s="7" t="s">
        <v>213</v>
      </c>
      <c r="B31" s="129">
        <f>M31+X31+金融債!B31+非居住者債!B31</f>
        <v>111</v>
      </c>
      <c r="C31" s="129">
        <f>N31+Y31+金融債!C31+非居住者債!C31</f>
        <v>13655029</v>
      </c>
      <c r="D31" s="133">
        <f>O31+Z31+金融債!D31+非居住者債!D31</f>
        <v>388</v>
      </c>
      <c r="E31" s="133">
        <f>P31+AA31+金融債!E31+非居住者債!E31</f>
        <v>5492401</v>
      </c>
      <c r="F31" s="133">
        <f>Q31+AB31+金融債!F31+非居住者債!F31</f>
        <v>109881</v>
      </c>
      <c r="G31" s="133">
        <f>R31+AC31+金融債!G31+非居住者債!G31+非居住者債!H31</f>
        <v>776148</v>
      </c>
      <c r="H31" s="133">
        <f>S31+AD31+金融債!H31+非居住者債!I31</f>
        <v>6378431</v>
      </c>
      <c r="I31" s="129">
        <f>T31+AE31+金融債!I31+非居住者債!J31</f>
        <v>7276596</v>
      </c>
      <c r="J31" s="129">
        <f>U31+AF31+金融債!J31+非居住者債!K31</f>
        <v>10515</v>
      </c>
      <c r="K31" s="129">
        <f>V31+AG31+金融債!K31+非居住者債!L31</f>
        <v>1199976567</v>
      </c>
      <c r="L31" s="131"/>
      <c r="M31" s="129">
        <f>'国債（JGB）'!B31+地方債!B31+政保債!B31+財投機関債等!B31</f>
        <v>64</v>
      </c>
      <c r="N31" s="129">
        <f>'国債（JGB）'!C31+地方債!C31+政保債!C31+財投機関債等!C31</f>
        <v>12637869</v>
      </c>
      <c r="O31" s="133">
        <f>'国債（JGB）'!D31+地方債!D31+政保債!D31+財投機関債等!D31</f>
        <v>319</v>
      </c>
      <c r="P31" s="133">
        <f>'国債（JGB）'!E31+地方債!E31+政保債!E31+財投機関債等!E31</f>
        <v>4693426</v>
      </c>
      <c r="Q31" s="133">
        <f>'国債（JGB）'!F31+地方債!F31+政保債!F31+財投機関債等!F31</f>
        <v>109881</v>
      </c>
      <c r="R31" s="133">
        <f>'国債（JGB）'!G31+地方債!G31+政保債!G31+財投機関債等!G31</f>
        <v>775961</v>
      </c>
      <c r="S31" s="133">
        <f>'国債（JGB）'!H31+地方債!H31+政保債!H31+財投機関債等!H31</f>
        <v>5579269</v>
      </c>
      <c r="T31" s="129">
        <f>'国債（JGB）'!I31+地方債!I31+政保債!I31+財投機関債等!I31</f>
        <v>7058598</v>
      </c>
      <c r="U31" s="129">
        <f>'国債（JGB）'!J31+地方債!J31+政保債!J31+財投機関債等!J31</f>
        <v>6360</v>
      </c>
      <c r="V31" s="129">
        <f>'国債（JGB）'!K31+地方債!K31+政保債!K31+財投機関債等!K31</f>
        <v>1114007998</v>
      </c>
      <c r="W31" s="70"/>
      <c r="X31" s="5">
        <f>普通社債!B31+資産担保型社債!B31+'転換社債（CB）'!B31</f>
        <v>44</v>
      </c>
      <c r="Y31" s="5">
        <f>普通社債!C31+資産担保型社債!C31+'転換社債（CB）'!C31</f>
        <v>946150</v>
      </c>
      <c r="Z31" s="5">
        <f>普通社債!D31+資産担保型社債!D31+'転換社債（CB）'!D31</f>
        <v>62</v>
      </c>
      <c r="AA31" s="5">
        <f>普通社債!E31+資産担保型社債!E31+'転換社債（CB）'!E31</f>
        <v>579995</v>
      </c>
      <c r="AB31" s="5">
        <f>普通社債!F31+資産担保型社債!F31+'転換社債（CB）'!F31</f>
        <v>0</v>
      </c>
      <c r="AC31" s="5">
        <f>普通社債!G31+資産担保型社債!G31+'転換社債（CB）'!G31+'転換社債（CB）'!H31</f>
        <v>187</v>
      </c>
      <c r="AD31" s="5">
        <f>普通社債!H31+資産担保型社債!H31+'転換社債（CB）'!I31</f>
        <v>580182</v>
      </c>
      <c r="AE31" s="5">
        <f>普通社債!I31+資産担保型社債!I31+'転換社債（CB）'!J31</f>
        <v>365968</v>
      </c>
      <c r="AF31" s="5">
        <f>普通社債!J31+資産担保型社債!J31+'転換社債（CB）'!K31</f>
        <v>3633</v>
      </c>
      <c r="AG31" s="5">
        <f>普通社債!K31+資産担保型社債!K31+'転換社債（CB）'!L31</f>
        <v>70795749</v>
      </c>
    </row>
    <row r="32" spans="1:76" s="94" customFormat="1" ht="17.25" customHeight="1" x14ac:dyDescent="0.15">
      <c r="A32" s="7" t="s">
        <v>216</v>
      </c>
      <c r="B32" s="130">
        <f>M32+X32+金融債!B32+非居住者債!B32</f>
        <v>114</v>
      </c>
      <c r="C32" s="130">
        <f>N32+Y32+金融債!C32+非居住者債!C32</f>
        <v>13893235</v>
      </c>
      <c r="D32" s="130">
        <f>O32+Z32+金融債!D32+非居住者債!D32</f>
        <v>416</v>
      </c>
      <c r="E32" s="130">
        <f>P32+AA32+金融債!E32+非居住者債!E32</f>
        <v>7011246</v>
      </c>
      <c r="F32" s="130">
        <f>Q32+AB32+金融債!F32+非居住者債!F32</f>
        <v>120231</v>
      </c>
      <c r="G32" s="130">
        <f>R32+AC32+金融債!G32+非居住者債!G32+非居住者債!H32</f>
        <v>266006</v>
      </c>
      <c r="H32" s="130">
        <f>S32+AD32+金融債!H32+非居住者債!I32</f>
        <v>7397483</v>
      </c>
      <c r="I32" s="130">
        <f>T32+AE32+金融債!I32+非居住者債!J32</f>
        <v>6495749</v>
      </c>
      <c r="J32" s="129">
        <f>U32+AF32+金融債!J32+非居住者債!K32</f>
        <v>10568</v>
      </c>
      <c r="K32" s="129">
        <f>V32+AG32+金融債!K32+非居住者債!L32</f>
        <v>1206472317</v>
      </c>
      <c r="L32" s="131"/>
      <c r="M32" s="132">
        <f>'国債（JGB）'!B32+地方債!B32+政保債!B32+財投機関債等!B32</f>
        <v>74</v>
      </c>
      <c r="N32" s="130">
        <f>'国債（JGB）'!C32+地方債!C32+政保債!C32+財投機関債等!C32</f>
        <v>13135483</v>
      </c>
      <c r="O32" s="130">
        <f>'国債（JGB）'!D32+地方債!D32+政保債!D32+財投機関債等!D32</f>
        <v>301</v>
      </c>
      <c r="P32" s="130">
        <f>'国債（JGB）'!E32+地方債!E32+政保債!E32+財投機関債等!E32</f>
        <v>6189636</v>
      </c>
      <c r="Q32" s="130">
        <f>'国債（JGB）'!F32+地方債!F32+政保債!F32+財投機関債等!F32</f>
        <v>120231</v>
      </c>
      <c r="R32" s="130">
        <f>'国債（JGB）'!G32+地方債!G32+政保債!G32+財投機関債等!G32</f>
        <v>265646</v>
      </c>
      <c r="S32" s="130">
        <f>'国債（JGB）'!H32+地方債!H32+政保債!H32+財投機関債等!H32</f>
        <v>6575513</v>
      </c>
      <c r="T32" s="130">
        <f>'国債（JGB）'!I32+地方債!I32+政保債!I32+財投機関債等!I32</f>
        <v>6559967</v>
      </c>
      <c r="U32" s="129">
        <f>'国債（JGB）'!J32+地方債!J32+政保債!J32+財投機関債等!J32</f>
        <v>6405</v>
      </c>
      <c r="V32" s="129">
        <f>'国債（JGB）'!K32+地方債!K32+政保債!K32+財投機関債等!K32</f>
        <v>1120567966</v>
      </c>
      <c r="W32" s="70"/>
      <c r="X32" s="5">
        <f>普通社債!B32+資産担保型社債!B32+'転換社債（CB）'!B32</f>
        <v>37</v>
      </c>
      <c r="Y32" s="5">
        <f>普通社債!C32+資産担保型社債!C32+'転換社債（CB）'!C32</f>
        <v>681032</v>
      </c>
      <c r="Z32" s="5">
        <f>普通社債!D32+資産担保型社債!D32+'転換社債（CB）'!D32</f>
        <v>109</v>
      </c>
      <c r="AA32" s="5">
        <f>普通社債!E32+資産担保型社債!E32+'転換社債（CB）'!E32</f>
        <v>530000</v>
      </c>
      <c r="AB32" s="5">
        <f>普通社債!F32+資産担保型社債!F32+'転換社債（CB）'!F32</f>
        <v>0</v>
      </c>
      <c r="AC32" s="5">
        <f>普通社債!G32+資産担保型社債!G32+'転換社債（CB）'!G32+'転換社債（CB）'!H32</f>
        <v>360</v>
      </c>
      <c r="AD32" s="5">
        <f>普通社債!H32+資産担保型社債!H32+'転換社債（CB）'!I32</f>
        <v>530360</v>
      </c>
      <c r="AE32" s="5">
        <f>普通社債!I32+資産担保型社債!I32+'転換社債（CB）'!J32</f>
        <v>150672</v>
      </c>
      <c r="AF32" s="5">
        <f>普通社債!J32+資産担保型社債!J32+'転換社債（CB）'!K32</f>
        <v>3644</v>
      </c>
      <c r="AG32" s="5">
        <f>普通社債!K32+資産担保型社債!K32+'転換社債（CB）'!L32</f>
        <v>70946421</v>
      </c>
    </row>
    <row r="33" spans="1:33" s="94" customFormat="1" ht="17.25" customHeight="1" x14ac:dyDescent="0.15">
      <c r="A33" s="7" t="s">
        <v>220</v>
      </c>
      <c r="B33" s="129">
        <f>M33+X33+金融債!B33+非居住者債!B33</f>
        <v>158</v>
      </c>
      <c r="C33" s="129">
        <f>N33+Y33+金融債!C33+非居住者債!C33</f>
        <v>16285723</v>
      </c>
      <c r="D33" s="129">
        <f>O33+Z33+金融債!D33+非居住者債!D33</f>
        <v>567</v>
      </c>
      <c r="E33" s="129">
        <f>P33+AA33+金融債!E33+非居住者債!E33</f>
        <v>25266218</v>
      </c>
      <c r="F33" s="129">
        <f>Q33+AB33+金融債!F33+非居住者債!F33</f>
        <v>114997</v>
      </c>
      <c r="G33" s="130">
        <f>R33+AC33+金融債!G33+非居住者債!G33+非居住者債!H33</f>
        <v>121611</v>
      </c>
      <c r="H33" s="129">
        <f>S33+AD33+金融債!H33+非居住者債!I33</f>
        <v>25502826</v>
      </c>
      <c r="I33" s="129">
        <f>T33+AE33+金融債!I33+非居住者債!J33</f>
        <v>-9217105</v>
      </c>
      <c r="J33" s="129">
        <f>U33+AF33+金融債!J33+非居住者債!K33</f>
        <v>10582</v>
      </c>
      <c r="K33" s="129">
        <f>V33+AG33+金融債!K33+非居住者債!L33</f>
        <v>1197255211</v>
      </c>
      <c r="L33" s="131"/>
      <c r="M33" s="129">
        <f>'国債（JGB）'!B33+地方債!B33+政保債!B33+財投機関債等!B33</f>
        <v>70</v>
      </c>
      <c r="N33" s="129">
        <f>'国債（JGB）'!C33+地方債!C33+政保債!C33+財投機関債等!C33</f>
        <v>14169590</v>
      </c>
      <c r="O33" s="129">
        <f>'国債（JGB）'!D33+地方債!D33+政保債!D33+財投機関債等!D33</f>
        <v>340</v>
      </c>
      <c r="P33" s="129">
        <f>'国債（JGB）'!E33+地方債!E33+政保債!E33+財投機関債等!E33</f>
        <v>22940866</v>
      </c>
      <c r="Q33" s="129">
        <f>'国債（JGB）'!F33+地方債!F33+政保債!F33+財投機関債等!F33</f>
        <v>101549</v>
      </c>
      <c r="R33" s="130">
        <f>'国債（JGB）'!G33+地方債!G33+政保債!G33+財投機関債等!G33</f>
        <v>116928</v>
      </c>
      <c r="S33" s="129">
        <f>'国債（JGB）'!H33+地方債!H33+政保債!H33+財投機関債等!H33</f>
        <v>23159343</v>
      </c>
      <c r="T33" s="129">
        <f>'国債（JGB）'!I33+地方債!I33+政保債!I33+財投機関債等!I33</f>
        <v>-8989755</v>
      </c>
      <c r="U33" s="129">
        <f>'国債（JGB）'!J33+地方債!J33+政保債!J33+財投機関債等!J33</f>
        <v>6413</v>
      </c>
      <c r="V33" s="129">
        <f>'国債（JGB）'!K33+地方債!K33+政保債!K33+財投機関債等!K33</f>
        <v>1111578210</v>
      </c>
      <c r="W33" s="70"/>
      <c r="X33" s="5">
        <f>普通社債!B33+資産担保型社債!B33+'転換社債（CB）'!B33</f>
        <v>81</v>
      </c>
      <c r="Y33" s="5">
        <f>普通社債!C33+資産担保型社債!C33+'転換社債（CB）'!C33</f>
        <v>1910693</v>
      </c>
      <c r="Z33" s="5">
        <f>普通社債!D33+資産担保型社債!D33+'転換社債（CB）'!D33</f>
        <v>204</v>
      </c>
      <c r="AA33" s="5">
        <f>普通社債!E33+資産担保型社債!E33+'転換社債（CB）'!E33</f>
        <v>1667972</v>
      </c>
      <c r="AB33" s="5">
        <f>普通社債!F33+資産担保型社債!F33+'転換社債（CB）'!F33</f>
        <v>13448</v>
      </c>
      <c r="AC33" s="5">
        <f>普通社債!G33+資産担保型社債!G33+'転換社債（CB）'!G33+'転換社債（CB）'!H33</f>
        <v>4683</v>
      </c>
      <c r="AD33" s="5">
        <f>普通社債!H33+資産担保型社債!H33+'転換社債（CB）'!I33</f>
        <v>1686103</v>
      </c>
      <c r="AE33" s="5">
        <f>普通社債!I33+資産担保型社債!I33+'転換社債（CB）'!J33</f>
        <v>224590</v>
      </c>
      <c r="AF33" s="5">
        <f>普通社債!J33+資産担保型社債!J33+'転換社債（CB）'!K33</f>
        <v>3656</v>
      </c>
      <c r="AG33" s="5">
        <f>普通社債!K33+資産担保型社債!K33+'転換社債（CB）'!L33</f>
        <v>71171011</v>
      </c>
    </row>
    <row r="34" spans="1:33" s="94" customFormat="1" ht="17.25" customHeight="1" x14ac:dyDescent="0.15">
      <c r="A34" s="7" t="s">
        <v>224</v>
      </c>
      <c r="B34" s="130">
        <f>M34+X34+金融債!B34+非居住者債!B34</f>
        <v>188</v>
      </c>
      <c r="C34" s="130">
        <f>N34+Y34+金融債!C34+非居住者債!C34</f>
        <v>20259592</v>
      </c>
      <c r="D34" s="130">
        <f>O34+Z34+金融債!D34+非居住者債!D34</f>
        <v>461</v>
      </c>
      <c r="E34" s="130">
        <f>P34+AA34+金融債!E34+非居住者債!E34</f>
        <v>7635405</v>
      </c>
      <c r="F34" s="130">
        <f>Q34+AB34+金融債!F34+非居住者債!F34</f>
        <v>94818</v>
      </c>
      <c r="G34" s="130">
        <f>R34+AC34+金融債!G34+非居住者債!G34+非居住者債!H34</f>
        <v>409588</v>
      </c>
      <c r="H34" s="130">
        <f>S34+AD34+金融債!H34+非居住者債!I34</f>
        <v>8139812</v>
      </c>
      <c r="I34" s="130">
        <f>T34+AE34+金融債!I34+非居住者債!J34</f>
        <v>12119778</v>
      </c>
      <c r="J34" s="129">
        <f>U34+AF34+金融債!J34+非居住者債!K34</f>
        <v>10688</v>
      </c>
      <c r="K34" s="129">
        <f>V34+AG34+金融債!K34+非居住者債!L34</f>
        <v>1209374991</v>
      </c>
      <c r="L34" s="131"/>
      <c r="M34" s="132">
        <f>'国債（JGB）'!B34+地方債!B34+政保債!B34+財投機関債等!B34</f>
        <v>74</v>
      </c>
      <c r="N34" s="130">
        <f>'国債（JGB）'!C34+地方債!C34+政保債!C34+財投機関債等!C34</f>
        <v>17477656</v>
      </c>
      <c r="O34" s="130">
        <f>'国債（JGB）'!D34+地方債!D34+政保債!D34+財投機関債等!D34</f>
        <v>292</v>
      </c>
      <c r="P34" s="130">
        <f>'国債（JGB）'!E34+地方債!E34+政保債!E34+財投機関債等!E34</f>
        <v>6194335</v>
      </c>
      <c r="Q34" s="130">
        <f>'国債（JGB）'!F34+地方債!F34+政保債!F34+財投機関債等!F34</f>
        <v>94818</v>
      </c>
      <c r="R34" s="130">
        <f>'国債（JGB）'!G34+地方債!G34+政保債!G34+財投機関債等!G34</f>
        <v>229824</v>
      </c>
      <c r="S34" s="130">
        <f>'国債（JGB）'!H34+地方債!H34+政保債!H34+財投機関債等!H34</f>
        <v>6518978</v>
      </c>
      <c r="T34" s="130">
        <f>'国債（JGB）'!I34+地方債!I34+政保債!I34+財投機関債等!I34</f>
        <v>10958676</v>
      </c>
      <c r="U34" s="129">
        <f>'国債（JGB）'!J34+地方債!J34+政保債!J34+財投機関債等!J34</f>
        <v>6457</v>
      </c>
      <c r="V34" s="129">
        <f>'国債（JGB）'!K34+地方債!K34+政保債!K34+財投機関債等!K34</f>
        <v>1122536887</v>
      </c>
      <c r="W34" s="70"/>
      <c r="X34" s="5">
        <f>普通社債!B34+資産担保型社債!B34+'転換社債（CB）'!B34</f>
        <v>103</v>
      </c>
      <c r="Y34" s="5">
        <f>普通社債!C34+資産担保型社債!C34+'転換社債（CB）'!C34</f>
        <v>2546336</v>
      </c>
      <c r="Z34" s="5">
        <f>普通社債!D34+資産担保型社債!D34+'転換社債（CB）'!D34</f>
        <v>152</v>
      </c>
      <c r="AA34" s="5">
        <f>普通社債!E34+資産担保型社債!E34+'転換社債（CB）'!E34</f>
        <v>869700</v>
      </c>
      <c r="AB34" s="5">
        <f>普通社債!F34+資産担保型社債!F34+'転換社債（CB）'!F34</f>
        <v>0</v>
      </c>
      <c r="AC34" s="5">
        <f>普通社債!G34+資産担保型社債!G34+'転換社債（CB）'!G34+'転換社債（CB）'!H34</f>
        <v>179764</v>
      </c>
      <c r="AD34" s="5">
        <f>普通社債!H34+資産担保型社債!H34+'転換社債（CB）'!I34</f>
        <v>1049464</v>
      </c>
      <c r="AE34" s="5">
        <f>普通社債!I34+資産担保型社債!I34+'転換社債（CB）'!J34</f>
        <v>1496872</v>
      </c>
      <c r="AF34" s="5">
        <f>普通社債!J34+資産担保型社債!J34+'転換社債（CB）'!K34</f>
        <v>3723</v>
      </c>
      <c r="AG34" s="5">
        <f>普通社債!K34+資産担保型社債!K34+'転換社債（CB）'!L34</f>
        <v>72667884</v>
      </c>
    </row>
    <row r="35" spans="1:33" s="94" customFormat="1" ht="17.25" customHeight="1" x14ac:dyDescent="0.15">
      <c r="A35" s="7" t="s">
        <v>227</v>
      </c>
      <c r="B35" s="130">
        <f>M35+X35+金融債!B35+非居住者債!B35</f>
        <v>86</v>
      </c>
      <c r="C35" s="130">
        <f>N35+Y35+金融債!C35+非居住者債!C35</f>
        <v>17244991</v>
      </c>
      <c r="D35" s="130">
        <f>O35+Z35+金融債!D35+非居住者債!D35</f>
        <v>360</v>
      </c>
      <c r="E35" s="130">
        <f>P35+AA35+金融債!E35+非居住者債!E35</f>
        <v>5093234</v>
      </c>
      <c r="F35" s="130">
        <f>Q35+AB35+金融債!F35+非居住者債!F35</f>
        <v>104614</v>
      </c>
      <c r="G35" s="130">
        <f>R35+AC35+金融債!G35+非居住者債!G35+非居住者債!H35</f>
        <v>242012</v>
      </c>
      <c r="H35" s="130">
        <f>S35+AD35+金融債!H35+非居住者債!I35</f>
        <v>5439860</v>
      </c>
      <c r="I35" s="130">
        <f>T35+AE35+金融債!I35+非居住者債!J35</f>
        <v>11805130</v>
      </c>
      <c r="J35" s="129">
        <f>U35+AF35+金融債!J35+非居住者債!K35</f>
        <v>10733</v>
      </c>
      <c r="K35" s="129">
        <f>V35+AG35+金融債!K35+非居住者債!L35</f>
        <v>1221180122</v>
      </c>
      <c r="L35" s="131"/>
      <c r="M35" s="132">
        <f>'国債（JGB）'!B35+地方債!B35+政保債!B35+財投機関債等!B35</f>
        <v>59</v>
      </c>
      <c r="N35" s="130">
        <f>'国債（JGB）'!C35+地方債!C35+政保債!C35+財投機関債等!C35</f>
        <v>16901301</v>
      </c>
      <c r="O35" s="130">
        <f>'国債（JGB）'!D35+地方債!D35+政保債!D35+財投機関債等!D35</f>
        <v>288</v>
      </c>
      <c r="P35" s="130">
        <f>'国債（JGB）'!E35+地方債!E35+政保債!E35+財投機関債等!E35</f>
        <v>4697362</v>
      </c>
      <c r="Q35" s="130">
        <f>'国債（JGB）'!F35+地方債!F35+政保債!F35+財投機関債等!F35</f>
        <v>104614</v>
      </c>
      <c r="R35" s="130">
        <f>'国債（JGB）'!G35+地方債!G35+政保債!G35+財投機関債等!G35</f>
        <v>219747</v>
      </c>
      <c r="S35" s="130">
        <f>'国債（JGB）'!H35+地方債!H35+政保債!H35+財投機関債等!H35</f>
        <v>5021723</v>
      </c>
      <c r="T35" s="130">
        <f>'国債（JGB）'!I35+地方債!I35+政保債!I35+財投機関債等!I35</f>
        <v>11879577</v>
      </c>
      <c r="U35" s="129">
        <f>'国債（JGB）'!J35+地方債!J35+政保債!J35+財投機関債等!J35</f>
        <v>6492</v>
      </c>
      <c r="V35" s="129">
        <f>'国債（JGB）'!K35+地方債!K35+政保債!K35+財投機関債等!K35</f>
        <v>1134416465</v>
      </c>
      <c r="W35" s="70"/>
      <c r="X35" s="5">
        <f>普通社債!B35+資産担保型社債!B35+'転換社債（CB）'!B35</f>
        <v>24</v>
      </c>
      <c r="Y35" s="5">
        <f>普通社債!C35+資産担保型社債!C35+'転換社債（CB）'!C35</f>
        <v>269450</v>
      </c>
      <c r="Z35" s="5">
        <f>普通社債!D35+資産担保型社債!D35+'転換社債（CB）'!D35</f>
        <v>68</v>
      </c>
      <c r="AA35" s="5">
        <f>普通社債!E35+資産担保型社債!E35+'転換社債（CB）'!E35</f>
        <v>214302</v>
      </c>
      <c r="AB35" s="5">
        <f>普通社債!F35+資産担保型社債!F35+'転換社債（CB）'!F35</f>
        <v>0</v>
      </c>
      <c r="AC35" s="5">
        <f>普通社債!G35+資産担保型社債!G35+'転換社債（CB）'!G35+'転換社債（CB）'!H35</f>
        <v>22265</v>
      </c>
      <c r="AD35" s="5">
        <f>普通社債!H35+資産担保型社債!H35+'転換社債（CB）'!I35</f>
        <v>236567</v>
      </c>
      <c r="AE35" s="5">
        <f>普通社債!I35+資産担保型社債!I35+'転換社債（CB）'!J35</f>
        <v>32883</v>
      </c>
      <c r="AF35" s="5">
        <f>普通社債!J35+資産担保型社債!J35+'転換社債（CB）'!K35</f>
        <v>3734</v>
      </c>
      <c r="AG35" s="5">
        <f>普通社債!K35+資産担保型社債!K35+'転換社債（CB）'!L35</f>
        <v>72700767</v>
      </c>
    </row>
    <row r="36" spans="1:33" s="94" customFormat="1" ht="17.25" customHeight="1" x14ac:dyDescent="0.15">
      <c r="A36" s="7" t="s">
        <v>230</v>
      </c>
      <c r="B36" s="129">
        <f>M36+X36+金融債!B36+非居住者債!B36</f>
        <v>185</v>
      </c>
      <c r="C36" s="129">
        <f>N36+Y36+金融債!C36+非居住者債!C36</f>
        <v>18736660</v>
      </c>
      <c r="D36" s="129">
        <f>O36+Z36+金融債!D36+非居住者債!D36</f>
        <v>498</v>
      </c>
      <c r="E36" s="130">
        <f>P36+AA36+金融債!E36+非居住者債!E36</f>
        <v>26100131</v>
      </c>
      <c r="F36" s="129">
        <f>Q36+AB36+金融債!F36+非居住者債!F36</f>
        <v>126734</v>
      </c>
      <c r="G36" s="130">
        <f>R36+AC36+金融債!G36+非居住者債!G36+非居住者債!H36</f>
        <v>298063</v>
      </c>
      <c r="H36" s="129">
        <f>S36+AD36+金融債!H36+非居住者債!I36</f>
        <v>26524928</v>
      </c>
      <c r="I36" s="129">
        <f>T36+AE36+金融債!I36+非居住者債!J36</f>
        <v>-7788271</v>
      </c>
      <c r="J36" s="129">
        <f>U36+AF36+金融債!J36+非居住者債!K36</f>
        <v>10781</v>
      </c>
      <c r="K36" s="129">
        <f>V36+AG36+金融債!K36+非居住者債!L36</f>
        <v>1213391852</v>
      </c>
      <c r="L36" s="131"/>
      <c r="M36" s="129">
        <f>'国債（JGB）'!B36+地方債!B36+政保債!B36+財投機関債等!B36</f>
        <v>73</v>
      </c>
      <c r="N36" s="129">
        <f>'国債（JGB）'!C36+地方債!C36+政保債!C36+財投機関債等!C36</f>
        <v>16711375</v>
      </c>
      <c r="O36" s="129">
        <f>'国債（JGB）'!D36+地方債!D36+政保債!D36+財投機関債等!D36</f>
        <v>339</v>
      </c>
      <c r="P36" s="130">
        <f>'国債（JGB）'!E36+地方債!E36+政保債!E36+財投機関債等!E36</f>
        <v>24666935</v>
      </c>
      <c r="Q36" s="129">
        <f>'国債（JGB）'!F36+地方債!F36+政保債!F36+財投機関債等!F36</f>
        <v>125471</v>
      </c>
      <c r="R36" s="130">
        <f>'国債（JGB）'!G36+地方債!G36+政保債!G36+財投機関債等!G36</f>
        <v>261565</v>
      </c>
      <c r="S36" s="129">
        <f>'国債（JGB）'!H36+地方債!H36+政保債!H36+財投機関債等!H36</f>
        <v>25053971</v>
      </c>
      <c r="T36" s="129">
        <f>'国債（JGB）'!I36+地方債!I36+政保債!I36+財投機関債等!I36</f>
        <v>-8342599</v>
      </c>
      <c r="U36" s="129">
        <f>'国債（JGB）'!J36+地方債!J36+政保債!J36+財投機関債等!J36</f>
        <v>6499</v>
      </c>
      <c r="V36" s="129">
        <f>'国債（JGB）'!K36+地方債!K36+政保債!K36+財投機関債等!K36</f>
        <v>1126073867</v>
      </c>
      <c r="W36" s="70"/>
      <c r="X36" s="5">
        <f>普通社債!B36+資産担保型社債!B36+'転換社債（CB）'!B36</f>
        <v>104</v>
      </c>
      <c r="Y36" s="5">
        <f>普通社債!C36+資産担保型社債!C36+'転換社債（CB）'!C36</f>
        <v>1855745</v>
      </c>
      <c r="Z36" s="5">
        <f>普通社債!D36+資産担保型社債!D36+'転換社債（CB）'!D36</f>
        <v>142</v>
      </c>
      <c r="AA36" s="5">
        <f>普通社債!E36+資産担保型社債!E36+'転換社債（CB）'!E36</f>
        <v>1100536</v>
      </c>
      <c r="AB36" s="5">
        <f>普通社債!F36+資産担保型社債!F36+'転換社債（CB）'!F36</f>
        <v>1263</v>
      </c>
      <c r="AC36" s="5">
        <f>普通社債!G36+資産担保型社債!G36+'転換社債（CB）'!G36+'転換社債（CB）'!H36</f>
        <v>36398</v>
      </c>
      <c r="AD36" s="5">
        <f>普通社債!H36+資産担保型社債!H36+'転換社債（CB）'!I36</f>
        <v>1138197</v>
      </c>
      <c r="AE36" s="5">
        <f>普通社債!I36+資産担保型社債!I36+'転換社債（CB）'!J36</f>
        <v>717548</v>
      </c>
      <c r="AF36" s="5">
        <f>普通社債!J36+資産担保型社債!J36+'転換社債（CB）'!K36</f>
        <v>3777</v>
      </c>
      <c r="AG36" s="5">
        <f>普通社債!K36+資産担保型社債!K36+'転換社債（CB）'!L36</f>
        <v>73418315</v>
      </c>
    </row>
    <row r="37" spans="1:33" s="94" customFormat="1" ht="17.25" customHeight="1" x14ac:dyDescent="0.15">
      <c r="A37" s="7" t="s">
        <v>232</v>
      </c>
      <c r="B37" s="130">
        <f>M37+X37+金融債!B37+非居住者債!B37</f>
        <v>169</v>
      </c>
      <c r="C37" s="130">
        <f>N37+Y37+金融債!C37+非居住者債!C37</f>
        <v>26828397</v>
      </c>
      <c r="D37" s="130">
        <f>O37+Z37+金融債!D37+非居住者債!D37</f>
        <v>415</v>
      </c>
      <c r="E37" s="130">
        <f>P37+AA37+金融債!E37+非居住者債!E37</f>
        <v>5715889</v>
      </c>
      <c r="F37" s="130">
        <f>Q37+AB37+金融債!F37+非居住者債!F37</f>
        <v>137891</v>
      </c>
      <c r="G37" s="130">
        <f>R37+AC37+金融債!G37+非居住者債!G37+非居住者債!H37</f>
        <v>396923</v>
      </c>
      <c r="H37" s="130">
        <f>S37+AD37+金融債!H37+非居住者債!I37</f>
        <v>6250703</v>
      </c>
      <c r="I37" s="130">
        <f>T37+AE37+金融債!I37+非居住者債!J37</f>
        <v>20577691</v>
      </c>
      <c r="J37" s="129">
        <f>U37+AF37+金融債!J37+非居住者債!K37</f>
        <v>10860</v>
      </c>
      <c r="K37" s="129">
        <f>V37+AG37+金融債!K37+非居住者債!L37</f>
        <v>1233969544</v>
      </c>
      <c r="L37" s="131"/>
      <c r="M37" s="132">
        <f>'国債（JGB）'!B37+地方債!B37+政保債!B37+財投機関債等!B37</f>
        <v>94</v>
      </c>
      <c r="N37" s="130">
        <f>'国債（JGB）'!C37+地方債!C37+政保債!C37+財投機関債等!C37</f>
        <v>24951743</v>
      </c>
      <c r="O37" s="130">
        <f>'国債（JGB）'!D37+地方債!D37+政保債!D37+財投機関債等!D37</f>
        <v>337</v>
      </c>
      <c r="P37" s="130">
        <f>'国債（JGB）'!E37+地方債!E37+政保債!E37+財投機関債等!E37</f>
        <v>4813969</v>
      </c>
      <c r="Q37" s="130">
        <f>'国債（JGB）'!F37+地方債!F37+政保債!F37+財投機関債等!F37</f>
        <v>133391</v>
      </c>
      <c r="R37" s="130">
        <f>'国債（JGB）'!G37+地方債!G37+政保債!G37+財投機関債等!G37</f>
        <v>392295</v>
      </c>
      <c r="S37" s="130">
        <f>'国債（JGB）'!H37+地方債!H37+政保債!H37+財投機関債等!H37</f>
        <v>5339655</v>
      </c>
      <c r="T37" s="130">
        <f>'国債（JGB）'!I37+地方債!I37+政保債!I37+財投機関債等!I37</f>
        <v>19612086</v>
      </c>
      <c r="U37" s="129">
        <f>'国債（JGB）'!J37+地方債!J37+政保債!J37+財投機関債等!J37</f>
        <v>6548</v>
      </c>
      <c r="V37" s="129">
        <f>'国債（JGB）'!K37+地方債!K37+政保債!K37+財投機関債等!K37</f>
        <v>1145685955</v>
      </c>
      <c r="W37" s="70"/>
      <c r="X37" s="5">
        <f>普通社債!B37+資産担保型社債!B37+'転換社債（CB）'!B37</f>
        <v>69</v>
      </c>
      <c r="Y37" s="5">
        <f>普通社債!C37+資産担保型社債!C37+'転換社債（CB）'!C37</f>
        <v>1721204</v>
      </c>
      <c r="Z37" s="5">
        <f>普通社債!D37+資産担保型社債!D37+'転換社債（CB）'!D37</f>
        <v>69</v>
      </c>
      <c r="AA37" s="5">
        <f>普通社債!E37+資産担保型社債!E37+'転換社債（CB）'!E37</f>
        <v>585650</v>
      </c>
      <c r="AB37" s="5">
        <f>普通社債!F37+資産担保型社債!F37+'転換社債（CB）'!F37</f>
        <v>4500</v>
      </c>
      <c r="AC37" s="5">
        <f>普通社債!G37+資産担保型社債!G37+'転換社債（CB）'!G37+'転換社債（CB）'!H37</f>
        <v>4628</v>
      </c>
      <c r="AD37" s="5">
        <f>普通社債!H37+資産担保型社債!H37+'転換社債（CB）'!I37</f>
        <v>594778</v>
      </c>
      <c r="AE37" s="5">
        <f>普通社債!I37+資産担保型社債!I37+'転換社債（CB）'!J37</f>
        <v>1126425</v>
      </c>
      <c r="AF37" s="5">
        <f>普通社債!J37+資産担保型社債!J37+'転換社債（CB）'!K37</f>
        <v>3810</v>
      </c>
      <c r="AG37" s="5">
        <f>普通社債!K37+資産担保型社債!K37+'転換社債（CB）'!L37</f>
        <v>74544739</v>
      </c>
    </row>
    <row r="38" spans="1:33" s="94" customFormat="1" ht="17.25" customHeight="1" x14ac:dyDescent="0.15">
      <c r="A38" s="7" t="s">
        <v>234</v>
      </c>
      <c r="B38" s="130">
        <f>M38+X38+金融債!B38+非居住者債!B38</f>
        <v>106</v>
      </c>
      <c r="C38" s="130">
        <f>N38+Y38+金融債!C38+非居住者債!C38</f>
        <v>25623451</v>
      </c>
      <c r="D38" s="129">
        <f>O38+Z38+金融債!D38+非居住者債!D38</f>
        <v>415</v>
      </c>
      <c r="E38" s="129">
        <f>P38+AA38+金融債!E38+非居住者債!E38</f>
        <v>6738284</v>
      </c>
      <c r="F38" s="130">
        <f>Q38+AB38+金融債!F38+非居住者債!F38</f>
        <v>124552</v>
      </c>
      <c r="G38" s="130">
        <f>R38+AC38+金融債!G38+非居住者債!G38+非居住者債!H38</f>
        <v>375475</v>
      </c>
      <c r="H38" s="129">
        <f>S38+AD38+金融債!H38+非居住者債!I38</f>
        <v>7238311</v>
      </c>
      <c r="I38" s="129">
        <f>T38+AE38+金融債!I38+非居住者債!J38</f>
        <v>18385138</v>
      </c>
      <c r="J38" s="129">
        <f>U38+AF38+金融債!J38+非居住者債!K38</f>
        <v>10880</v>
      </c>
      <c r="K38" s="129">
        <f>V38+AG38+金融債!K38+非居住者債!L38</f>
        <v>1252354982</v>
      </c>
      <c r="L38" s="131"/>
      <c r="M38" s="132">
        <f>'国債（JGB）'!B38+地方債!B38+政保債!B38+財投機関債等!B38</f>
        <v>65</v>
      </c>
      <c r="N38" s="130">
        <f>'国債（JGB）'!C38+地方債!C38+政保債!C38+財投機関債等!C38</f>
        <v>25040597</v>
      </c>
      <c r="O38" s="129">
        <f>'国債（JGB）'!D38+地方債!D38+政保債!D38+財投機関債等!D38</f>
        <v>333</v>
      </c>
      <c r="P38" s="129">
        <f>'国債（JGB）'!E38+地方債!E38+政保債!E38+財投機関債等!E38</f>
        <v>5945297</v>
      </c>
      <c r="Q38" s="130">
        <f>'国債（JGB）'!F38+地方債!F38+政保債!F38+財投機関債等!F38</f>
        <v>124552</v>
      </c>
      <c r="R38" s="130">
        <f>'国債（JGB）'!G38+地方債!G38+政保債!G38+財投機関債等!G38</f>
        <v>366923</v>
      </c>
      <c r="S38" s="129">
        <f>'国債（JGB）'!H38+地方債!H38+政保債!H38+財投機関債等!H38</f>
        <v>6436772</v>
      </c>
      <c r="T38" s="129">
        <f>'国債（JGB）'!I38+地方債!I38+政保債!I38+財投機関債等!I38</f>
        <v>18603823</v>
      </c>
      <c r="U38" s="129">
        <f>'国債（JGB）'!J38+地方債!J38+政保債!J38+財投機関債等!J38</f>
        <v>6564</v>
      </c>
      <c r="V38" s="129">
        <f>'国債（JGB）'!K38+地方債!K38+政保債!K38+財投機関債等!K38</f>
        <v>1164489778</v>
      </c>
      <c r="W38" s="70"/>
      <c r="X38" s="5">
        <f>普通社債!B38+資産担保型社債!B38+'転換社債（CB）'!B38</f>
        <v>38</v>
      </c>
      <c r="Y38" s="5">
        <f>普通社債!C38+資産担保型社債!C38+'転換社債（CB）'!C38</f>
        <v>498334</v>
      </c>
      <c r="Z38" s="5">
        <f>普通社債!D38+資産担保型社債!D38+'転換社債（CB）'!D38</f>
        <v>66</v>
      </c>
      <c r="AA38" s="5">
        <f>普通社債!E38+資産担保型社債!E38+'転換社債（CB）'!E38</f>
        <v>485977</v>
      </c>
      <c r="AB38" s="5">
        <f>普通社債!F38+資産担保型社債!F38+'転換社債（CB）'!F38</f>
        <v>0</v>
      </c>
      <c r="AC38" s="5">
        <f>普通社債!G38+資産担保型社債!G38+'転換社債（CB）'!G38+'転換社債（CB）'!H38</f>
        <v>8552</v>
      </c>
      <c r="AD38" s="5">
        <f>普通社債!H38+資産担保型社債!H38+'転換社債（CB）'!I38</f>
        <v>494529</v>
      </c>
      <c r="AE38" s="5">
        <f>普通社債!I38+資産担保型社債!I38+'転換社債（CB）'!J38</f>
        <v>3805</v>
      </c>
      <c r="AF38" s="5">
        <f>普通社債!J38+資産担保型社債!J38+'転換社債（CB）'!K38</f>
        <v>3823</v>
      </c>
      <c r="AG38" s="5">
        <f>普通社債!K38+資産担保型社債!K38+'転換社債（CB）'!L38</f>
        <v>74348844</v>
      </c>
    </row>
    <row r="39" spans="1:33" s="94" customFormat="1" ht="17.25" customHeight="1" x14ac:dyDescent="0.15">
      <c r="A39" s="7" t="s">
        <v>235</v>
      </c>
      <c r="B39" s="129">
        <f>M39+X39+金融債!B39+非居住者債!B39</f>
        <v>157</v>
      </c>
      <c r="C39" s="129">
        <f>N39+Y39+金融債!C39+非居住者債!C39</f>
        <v>27152229</v>
      </c>
      <c r="D39" s="129">
        <f>O39+Z39+金融債!D39+非居住者債!D39</f>
        <v>519</v>
      </c>
      <c r="E39" s="129">
        <f>P39+AA39+金融債!E39+非居住者債!E39</f>
        <v>26949418</v>
      </c>
      <c r="F39" s="129">
        <f>Q39+AB39+金融債!F39+非居住者債!F39</f>
        <v>114163</v>
      </c>
      <c r="G39" s="130">
        <f>R39+AC39+金融債!G39+非居住者債!G39+非居住者債!H39</f>
        <v>304775</v>
      </c>
      <c r="H39" s="129">
        <f>S39+AD39+金融債!H39+非居住者債!I39</f>
        <v>27368357</v>
      </c>
      <c r="I39" s="129">
        <f>T39+AE39+金融債!I39+非居住者債!J39</f>
        <v>-216129</v>
      </c>
      <c r="J39" s="129">
        <f>U39+AF39+金融債!J39+非居住者債!K39</f>
        <v>10875</v>
      </c>
      <c r="K39" s="129">
        <f>V39+AG39+金融債!K39+非居住者債!L39</f>
        <v>1252138853</v>
      </c>
      <c r="L39" s="131"/>
      <c r="M39" s="129">
        <f>'国債（JGB）'!B39+地方債!B39+政保債!B39+財投機関債等!B39</f>
        <v>73</v>
      </c>
      <c r="N39" s="129">
        <f>'国債（JGB）'!C39+地方債!C39+政保債!C39+財投機関債等!C39</f>
        <v>24183192</v>
      </c>
      <c r="O39" s="129">
        <f>'国債（JGB）'!D39+地方債!D39+政保債!D39+財投機関債等!D39</f>
        <v>365</v>
      </c>
      <c r="P39" s="129">
        <f>'国債（JGB）'!E39+地方債!E39+政保債!E39+財投機関債等!E39</f>
        <v>25484903</v>
      </c>
      <c r="Q39" s="129">
        <f>'国債（JGB）'!F39+地方債!F39+政保債!F39+財投機関債等!F39</f>
        <v>114110</v>
      </c>
      <c r="R39" s="130">
        <f>'国債（JGB）'!G39+地方債!G39+政保債!G39+財投機関債等!G39</f>
        <v>295895</v>
      </c>
      <c r="S39" s="129">
        <f>'国債（JGB）'!H39+地方債!H39+政保債!H39+財投機関債等!H39</f>
        <v>25894909</v>
      </c>
      <c r="T39" s="129">
        <f>'国債（JGB）'!I39+地方債!I39+政保債!I39+財投機関債等!I39</f>
        <v>-1711717</v>
      </c>
      <c r="U39" s="129">
        <f>'国債（JGB）'!J39+地方債!J39+政保債!J39+財投機関債等!J39</f>
        <v>6560</v>
      </c>
      <c r="V39" s="129">
        <f>'国債（JGB）'!K39+地方債!K39+政保債!K39+財投機関債等!K39</f>
        <v>1162778060</v>
      </c>
      <c r="W39" s="70"/>
      <c r="X39" s="5">
        <f>普通社債!B39+資産担保型社債!B39+'転換社債（CB）'!B39</f>
        <v>78</v>
      </c>
      <c r="Y39" s="5">
        <f>普通社債!C39+資産担保型社債!C39+'転換社債（CB）'!C39</f>
        <v>2828967</v>
      </c>
      <c r="Z39" s="5">
        <f>普通社債!D39+資産担保型社債!D39+'転換社債（CB）'!D39</f>
        <v>139</v>
      </c>
      <c r="AA39" s="5">
        <f>普通社債!E39+資産担保型社債!E39+'転換社債（CB）'!E39</f>
        <v>1209655</v>
      </c>
      <c r="AB39" s="5">
        <f>普通社債!F39+資産担保型社債!F39+'転換社債（CB）'!F39</f>
        <v>53</v>
      </c>
      <c r="AC39" s="5">
        <f>普通社債!G39+資産担保型社債!G39+'転換社債（CB）'!G39+'転換社債（CB）'!H39</f>
        <v>8880</v>
      </c>
      <c r="AD39" s="5">
        <f>普通社債!H39+資産担保型社債!H39+'転換社債（CB）'!I39</f>
        <v>1218588</v>
      </c>
      <c r="AE39" s="5">
        <f>普通社債!I39+資産担保型社債!I39+'転換社債（CB）'!J39</f>
        <v>1610378</v>
      </c>
      <c r="AF39" s="5">
        <f>普通社債!J39+資産担保型社債!J39+'転換社債（CB）'!K39</f>
        <v>3825</v>
      </c>
      <c r="AG39" s="5">
        <f>普通社債!K39+資産担保型社債!K39+'転換社債（CB）'!L39</f>
        <v>75959223</v>
      </c>
    </row>
    <row r="40" spans="1:33" s="94" customFormat="1" ht="17.25" customHeight="1" x14ac:dyDescent="0.15">
      <c r="A40" s="7" t="s">
        <v>239</v>
      </c>
      <c r="B40" s="133">
        <f>M40+X40+金融債!B40+非居住者債!B40</f>
        <v>83</v>
      </c>
      <c r="C40" s="133">
        <f>N40+Y40+金融債!C40+非居住者債!C40</f>
        <v>24749400</v>
      </c>
      <c r="D40" s="133">
        <f>O40+Z40+金融債!D40+非居住者債!D40</f>
        <v>367</v>
      </c>
      <c r="E40" s="133">
        <f>P40+AA40+金融債!E40+非居住者債!E40</f>
        <v>6625181</v>
      </c>
      <c r="F40" s="133">
        <f>Q40+AB40+金融債!F40+非居住者債!F40</f>
        <v>109916</v>
      </c>
      <c r="G40" s="133">
        <f>R40+AC40+金融債!G40+非居住者債!G40+非居住者債!H40</f>
        <v>312258</v>
      </c>
      <c r="H40" s="133">
        <f>S40+AD40+金融債!H40+非居住者債!I40</f>
        <v>7047355</v>
      </c>
      <c r="I40" s="133">
        <f>T40+AE40+金融債!I40+非居住者債!J40</f>
        <v>17702043</v>
      </c>
      <c r="J40" s="129">
        <f>U40+AF40+金融債!J40+非居住者債!K40</f>
        <v>10895</v>
      </c>
      <c r="K40" s="129">
        <f>V40+AG40+金融債!K40+非居住者債!L40</f>
        <v>1269840895</v>
      </c>
      <c r="L40" s="131"/>
      <c r="M40" s="129">
        <f>'国債（JGB）'!B40+地方債!B40+政保債!B40+財投機関債等!B40</f>
        <v>46</v>
      </c>
      <c r="N40" s="133">
        <f>'国債（JGB）'!C40+地方債!C40+政保債!C40+財投機関債等!C40</f>
        <v>24025775</v>
      </c>
      <c r="O40" s="133">
        <f>'国債（JGB）'!D40+地方債!D40+政保債!D40+財投機関債等!D40</f>
        <v>298</v>
      </c>
      <c r="P40" s="133">
        <f>'国債（JGB）'!E40+地方債!E40+政保債!E40+財投機関債等!E40</f>
        <v>6001837</v>
      </c>
      <c r="Q40" s="133">
        <f>'国債（JGB）'!F40+地方債!F40+政保債!F40+財投機関債等!F40</f>
        <v>109916</v>
      </c>
      <c r="R40" s="133">
        <f>'国債（JGB）'!G40+地方債!G40+政保債!G40+財投機関債等!G40</f>
        <v>307827</v>
      </c>
      <c r="S40" s="133">
        <f>'国債（JGB）'!H40+地方債!H40+政保債!H40+財投機関債等!H40</f>
        <v>6419580</v>
      </c>
      <c r="T40" s="133">
        <f>'国債（JGB）'!I40+地方債!I40+政保債!I40+財投機関債等!I40</f>
        <v>17606194</v>
      </c>
      <c r="U40" s="129">
        <f>'国債（JGB）'!J40+地方債!J40+政保債!J40+財投機関債等!J40</f>
        <v>6580</v>
      </c>
      <c r="V40" s="129">
        <f>'国債（JGB）'!K40+地方債!K40+政保債!K40+財投機関債等!K40</f>
        <v>1180384254</v>
      </c>
      <c r="W40" s="70"/>
      <c r="X40" s="5">
        <f>普通社債!B40+資産担保型社債!B40+'転換社債（CB）'!B40</f>
        <v>34</v>
      </c>
      <c r="Y40" s="5">
        <f>普通社債!C40+資産担保型社債!C40+'転換社債（CB）'!C40</f>
        <v>651365</v>
      </c>
      <c r="Z40" s="5">
        <f>普通社債!D40+資産担保型社債!D40+'転換社債（CB）'!D40</f>
        <v>61</v>
      </c>
      <c r="AA40" s="5">
        <f>普通社債!E40+資産担保型社債!E40+'転換社債（CB）'!E40</f>
        <v>347444</v>
      </c>
      <c r="AB40" s="5">
        <f>普通社債!F40+資産担保型社債!F40+'転換社債（CB）'!F40</f>
        <v>0</v>
      </c>
      <c r="AC40" s="5">
        <f>普通社債!G40+資産担保型社債!G40+'転換社債（CB）'!G40+'転換社債（CB）'!H40</f>
        <v>4431</v>
      </c>
      <c r="AD40" s="5">
        <f>普通社債!H40+資産担保型社債!H40+'転換社債（CB）'!I40</f>
        <v>351875</v>
      </c>
      <c r="AE40" s="5">
        <f>普通社債!I40+資産担保型社債!I40+'転換社債（CB）'!J40</f>
        <v>299489</v>
      </c>
      <c r="AF40" s="5">
        <f>普通社債!J40+資産担保型社債!J40+'転換社債（CB）'!K40</f>
        <v>3829</v>
      </c>
      <c r="AG40" s="5">
        <f>普通社債!K40+資産担保型社債!K40+'転換社債（CB）'!L40</f>
        <v>76258711</v>
      </c>
    </row>
    <row r="41" spans="1:33" s="94" customFormat="1" ht="17.25" customHeight="1" x14ac:dyDescent="0.15">
      <c r="A41" s="7" t="s">
        <v>242</v>
      </c>
      <c r="B41" s="129">
        <f>M41+X41+金融債!B41+非居住者債!B41</f>
        <v>92</v>
      </c>
      <c r="C41" s="129">
        <f>N41+Y41+金融債!C41+非居住者債!C41</f>
        <v>24311936</v>
      </c>
      <c r="D41" s="129">
        <f>O41+Z41+金融債!D41+非居住者債!D41</f>
        <v>389</v>
      </c>
      <c r="E41" s="129">
        <f>P41+AA41+金融債!E41+非居住者債!E41</f>
        <v>5690644</v>
      </c>
      <c r="F41" s="130">
        <f>Q41+AB41+金融債!F41+非居住者債!F41</f>
        <v>109577</v>
      </c>
      <c r="G41" s="130">
        <f>R41+AC41+金融債!G41+非居住者債!G41+非居住者債!H41</f>
        <v>388188</v>
      </c>
      <c r="H41" s="129">
        <f>S41+AD41+金融債!H41+非居住者債!I41</f>
        <v>6188409</v>
      </c>
      <c r="I41" s="129">
        <f>T41+AE41+金融債!I41+非居住者債!J41</f>
        <v>18123526</v>
      </c>
      <c r="J41" s="129">
        <f>U41+AF41+金融債!J41+非居住者債!K41</f>
        <v>10911</v>
      </c>
      <c r="K41" s="129">
        <f>V41+AG41+金融債!K41+非居住者債!L41</f>
        <v>1287964420</v>
      </c>
      <c r="L41" s="131"/>
      <c r="M41" s="129">
        <f>'国債（JGB）'!B41+地方債!B41+政保債!B41+財投機関債等!B41</f>
        <v>50</v>
      </c>
      <c r="N41" s="129">
        <f>'国債（JGB）'!C41+地方債!C41+政保債!C41+財投機関債等!C41</f>
        <v>23397235</v>
      </c>
      <c r="O41" s="129">
        <f>'国債（JGB）'!D41+地方債!D41+政保債!D41+財投機関債等!D41</f>
        <v>307</v>
      </c>
      <c r="P41" s="129">
        <f>'国債（JGB）'!E41+地方債!E41+政保債!E41+財投機関債等!E41</f>
        <v>4915423</v>
      </c>
      <c r="Q41" s="130">
        <f>'国債（JGB）'!F41+地方債!F41+政保債!F41+財投機関債等!F41</f>
        <v>109577</v>
      </c>
      <c r="R41" s="130">
        <f>'国債（JGB）'!G41+地方債!G41+政保債!G41+財投機関債等!G41</f>
        <v>381177</v>
      </c>
      <c r="S41" s="129">
        <f>'国債（JGB）'!H41+地方債!H41+政保債!H41+財投機関債等!H41</f>
        <v>5406177</v>
      </c>
      <c r="T41" s="129">
        <f>'国債（JGB）'!I41+地方債!I41+政保債!I41+財投機関債等!I41</f>
        <v>17991057</v>
      </c>
      <c r="U41" s="129">
        <f>'国債（JGB）'!J41+地方債!J41+政保債!J41+財投機関債等!J41</f>
        <v>6597</v>
      </c>
      <c r="V41" s="129">
        <f>'国債（JGB）'!K41+地方債!K41+政保債!K41+財投機関債等!K41</f>
        <v>1198375311</v>
      </c>
      <c r="W41" s="70"/>
      <c r="X41" s="5">
        <f>普通社債!B41+資産担保型社債!B41+'転換社債（CB）'!B41</f>
        <v>36</v>
      </c>
      <c r="Y41" s="5">
        <f>普通社債!C41+資産担保型社債!C41+'転換社債（CB）'!C41</f>
        <v>809311</v>
      </c>
      <c r="Z41" s="5">
        <f>普通社債!D41+資産担保型社債!D41+'転換社債（CB）'!D41</f>
        <v>77</v>
      </c>
      <c r="AA41" s="5">
        <f>普通社債!E41+資産担保型社債!E41+'転換社債（CB）'!E41</f>
        <v>603871</v>
      </c>
      <c r="AB41" s="5">
        <f>普通社債!F41+資産担保型社債!F41+'転換社債（CB）'!F41</f>
        <v>0</v>
      </c>
      <c r="AC41" s="5">
        <f>普通社債!G41+資産担保型社債!G41+'転換社債（CB）'!G41+'転換社債（CB）'!H41</f>
        <v>7011</v>
      </c>
      <c r="AD41" s="5">
        <f>普通社債!H41+資産担保型社債!H41+'転換社債（CB）'!I41</f>
        <v>610882</v>
      </c>
      <c r="AE41" s="5">
        <f>普通社債!I41+資産担保型社債!I41+'転換社債（CB）'!J41</f>
        <v>198429</v>
      </c>
      <c r="AF41" s="5">
        <f>普通社債!J41+資産担保型社債!J41+'転換社債（CB）'!K41</f>
        <v>3827</v>
      </c>
      <c r="AG41" s="5">
        <f>普通社債!K41+資産担保型社債!K41+'転換社債（CB）'!L41</f>
        <v>76457139</v>
      </c>
    </row>
    <row r="42" spans="1:33" s="94" customFormat="1" ht="17.25" customHeight="1" x14ac:dyDescent="0.15">
      <c r="A42" s="7" t="s">
        <v>244</v>
      </c>
      <c r="B42" s="129">
        <f>M42+X42+金融債!B42+非居住者債!B42</f>
        <v>95</v>
      </c>
      <c r="C42" s="129">
        <f>N42+Y42+金融債!C42+非居住者債!C42</f>
        <v>24501392</v>
      </c>
      <c r="D42" s="129">
        <f>O42+Z42+金融債!D42+非居住者債!D42</f>
        <v>527</v>
      </c>
      <c r="E42" s="130">
        <f>P42+AA42+金融債!E42+非居住者債!E42</f>
        <v>25946490</v>
      </c>
      <c r="F42" s="129">
        <f>Q42+AB42+金融債!F42+非居住者債!F42</f>
        <v>158407</v>
      </c>
      <c r="G42" s="130">
        <f>R42+AC42+金融債!G42+非居住者債!G42+非居住者債!H42</f>
        <v>310409</v>
      </c>
      <c r="H42" s="129">
        <f>S42+AD42+金融債!H42+非居住者債!I42</f>
        <v>26415307</v>
      </c>
      <c r="I42" s="129">
        <f>T42+AE42+金融債!I42+非居住者債!J42</f>
        <v>-1913915</v>
      </c>
      <c r="J42" s="129">
        <f>U42+AF42+金融債!J42+非居住者債!K42</f>
        <v>10895</v>
      </c>
      <c r="K42" s="129">
        <f>V42+AG42+金融債!K42+非居住者債!L42</f>
        <v>1286050505</v>
      </c>
      <c r="L42" s="131"/>
      <c r="M42" s="129">
        <f>'国債（JGB）'!B42+地方債!B42+政保債!B42+財投機関債等!B42</f>
        <v>40</v>
      </c>
      <c r="N42" s="129">
        <f>'国債（JGB）'!C42+地方債!C42+政保債!C42+財投機関債等!C42</f>
        <v>23491258</v>
      </c>
      <c r="O42" s="129">
        <f>'国債（JGB）'!D42+地方債!D42+政保債!D42+財投機関債等!D42</f>
        <v>345</v>
      </c>
      <c r="P42" s="130">
        <f>'国債（JGB）'!E42+地方債!E42+政保債!E42+財投機関債等!E42</f>
        <v>25138522</v>
      </c>
      <c r="Q42" s="129">
        <f>'国債（JGB）'!F42+地方債!F42+政保債!F42+財投機関債等!F42</f>
        <v>134999</v>
      </c>
      <c r="R42" s="130">
        <f>'国債（JGB）'!G42+地方債!G42+政保債!G42+財投機関債等!G42</f>
        <v>303611</v>
      </c>
      <c r="S42" s="129">
        <f>'国債（JGB）'!H42+地方債!H42+政保債!H42+財投機関債等!H42</f>
        <v>25577132</v>
      </c>
      <c r="T42" s="129">
        <f>'国債（JGB）'!I42+地方債!I42+政保債!I42+財投機関債等!I42</f>
        <v>-2085874</v>
      </c>
      <c r="U42" s="129">
        <f>'国債（JGB）'!J42+地方債!J42+政保債!J42+財投機関債等!J42</f>
        <v>6576</v>
      </c>
      <c r="V42" s="129">
        <f>'国債（JGB）'!K42+地方債!K42+政保債!K42+財投機関債等!K42</f>
        <v>1196289436</v>
      </c>
      <c r="W42" s="70"/>
      <c r="X42" s="5">
        <f>普通社債!B42+資産担保型社債!B42+'転換社債（CB）'!B42</f>
        <v>50</v>
      </c>
      <c r="Y42" s="5">
        <f>普通社債!C42+資産担保型社債!C42+'転換社債（CB）'!C42</f>
        <v>917594</v>
      </c>
      <c r="Z42" s="5">
        <f>普通社債!D42+資産担保型社債!D42+'転換社債（CB）'!D42</f>
        <v>171</v>
      </c>
      <c r="AA42" s="5">
        <f>普通社債!E42+資産担保型社債!E42+'転換社債（CB）'!E42</f>
        <v>638698</v>
      </c>
      <c r="AB42" s="5">
        <f>普通社債!F42+資産担保型社債!F42+'転換社債（CB）'!F42</f>
        <v>23408</v>
      </c>
      <c r="AC42" s="5">
        <f>普通社債!G42+資産担保型社債!G42+'転換社債（CB）'!G42+'転換社債（CB）'!H42</f>
        <v>6798</v>
      </c>
      <c r="AD42" s="5">
        <f>普通社債!H42+資産担保型社債!H42+'転換社債（CB）'!I42</f>
        <v>668905</v>
      </c>
      <c r="AE42" s="5">
        <f>普通社債!I42+資産担保型社債!I42+'転換社債（CB）'!J42</f>
        <v>248689</v>
      </c>
      <c r="AF42" s="5">
        <f>普通社債!J42+資産担保型社債!J42+'転換社債（CB）'!K42</f>
        <v>3832</v>
      </c>
      <c r="AG42" s="5">
        <f>普通社債!K42+資産担保型社債!K42+'転換社債（CB）'!L42</f>
        <v>76705829</v>
      </c>
    </row>
    <row r="43" spans="1:33" s="94" customFormat="1" ht="17.25" customHeight="1" x14ac:dyDescent="0.15">
      <c r="A43" s="7" t="s">
        <v>252</v>
      </c>
      <c r="B43" s="129">
        <f>M43+X43+金融債!B43+非居住者債!B43</f>
        <v>138</v>
      </c>
      <c r="C43" s="129">
        <f>N43+Y43+金融債!C43+非居住者債!C43</f>
        <v>18381638</v>
      </c>
      <c r="D43" s="130">
        <f>O43+Z43+金融債!D43+非居住者債!D43</f>
        <v>466</v>
      </c>
      <c r="E43" s="130">
        <f>P43+AA43+金融債!E43+非居住者債!E43</f>
        <v>12982060</v>
      </c>
      <c r="F43" s="130">
        <f>Q43+AB43+金融債!F43+非居住者債!F43</f>
        <v>130276</v>
      </c>
      <c r="G43" s="130">
        <f>R43+AC43+金融債!G43+非居住者債!G43+非居住者債!H43</f>
        <v>363254</v>
      </c>
      <c r="H43" s="130">
        <f>S43+AD43+金融債!H43+非居住者債!I43</f>
        <v>13475592</v>
      </c>
      <c r="I43" s="129">
        <f>T43+AE43+金融債!I43+非居住者債!J43</f>
        <v>4906044</v>
      </c>
      <c r="J43" s="129">
        <f>U43+AF43+金融債!J43+非居住者債!K43</f>
        <v>10964</v>
      </c>
      <c r="K43" s="129">
        <f>V43+AG43+金融債!K43+非居住者債!L43</f>
        <v>1290956551</v>
      </c>
      <c r="L43" s="131"/>
      <c r="M43" s="129">
        <f>'国債（JGB）'!B43+地方債!B43+政保債!B43+財投機関債等!B43</f>
        <v>74</v>
      </c>
      <c r="N43" s="129">
        <f>'国債（JGB）'!C43+地方債!C43+政保債!C43+財投機関債等!C43</f>
        <v>16880601</v>
      </c>
      <c r="O43" s="130">
        <f>'国債（JGB）'!D43+地方債!D43+政保債!D43+財投機関債等!D43</f>
        <v>338</v>
      </c>
      <c r="P43" s="130">
        <f>'国債（JGB）'!E43+地方債!E43+政保債!E43+財投機関債等!E43</f>
        <v>12374100</v>
      </c>
      <c r="Q43" s="130">
        <f>'国債（JGB）'!F43+地方債!F43+政保債!F43+財投機関債等!F43</f>
        <v>126997</v>
      </c>
      <c r="R43" s="130">
        <f>'国債（JGB）'!G43+地方債!G43+政保債!G43+財投機関債等!G43</f>
        <v>354907</v>
      </c>
      <c r="S43" s="130">
        <f>'国債（JGB）'!H43+地方債!H43+政保債!H43+財投機関債等!H43</f>
        <v>12856006</v>
      </c>
      <c r="T43" s="129">
        <f>'国債（JGB）'!I43+地方債!I43+政保債!I43+財投機関債等!I43</f>
        <v>4024593</v>
      </c>
      <c r="U43" s="129">
        <f>'国債（JGB）'!J43+地方債!J43+政保債!J43+財投機関債等!J43</f>
        <v>6617</v>
      </c>
      <c r="V43" s="129">
        <f>'国債（JGB）'!K43+地方債!K43+政保債!K43+財投機関債等!K43</f>
        <v>1200314030</v>
      </c>
      <c r="W43" s="70"/>
      <c r="X43" s="5">
        <f>普通社債!B43+資産担保型社債!B43+'転換社債（CB）'!B43</f>
        <v>60</v>
      </c>
      <c r="Y43" s="5">
        <f>普通社債!C43+資産担保型社債!C43+'転換社債（CB）'!C43</f>
        <v>1349647</v>
      </c>
      <c r="Z43" s="5">
        <f>普通社債!D43+資産担保型社債!D43+'転換社債（CB）'!D43</f>
        <v>123</v>
      </c>
      <c r="AA43" s="5">
        <f>普通社債!E43+資産担保型社債!E43+'転換社債（CB）'!E43</f>
        <v>473300</v>
      </c>
      <c r="AB43" s="5">
        <f>普通社債!F43+資産担保型社債!F43+'転換社債（CB）'!F43</f>
        <v>3279</v>
      </c>
      <c r="AC43" s="5">
        <f>普通社債!G43+資産担保型社債!G43+'転換社債（CB）'!G43+'転換社債（CB）'!H43</f>
        <v>8247</v>
      </c>
      <c r="AD43" s="5">
        <f>普通社債!H43+資産担保型社債!H43+'転換社債（CB）'!I43</f>
        <v>484826</v>
      </c>
      <c r="AE43" s="5">
        <f>普通社債!I43+資産担保型社債!I43+'転換社債（CB）'!J43</f>
        <v>864821</v>
      </c>
      <c r="AF43" s="5">
        <f>普通社債!J43+資産担保型社債!J43+'転換社債（CB）'!K43</f>
        <v>3860</v>
      </c>
      <c r="AG43" s="5">
        <f>普通社債!K43+資産担保型社債!K43+'転換社債（CB）'!L43</f>
        <v>77570651</v>
      </c>
    </row>
    <row r="44" spans="1:33" s="94" customFormat="1" ht="17.25" customHeight="1" x14ac:dyDescent="0.15">
      <c r="A44" s="7" t="s">
        <v>253</v>
      </c>
      <c r="B44" s="130">
        <f>M44+X44+金融債!B44+非居住者債!B44</f>
        <v>94</v>
      </c>
      <c r="C44" s="130">
        <f>N44+Y44+金融債!C44+非居住者債!C44</f>
        <v>17809933</v>
      </c>
      <c r="D44" s="130">
        <f>O44+Z44+金融債!D44+非居住者債!D44</f>
        <v>372</v>
      </c>
      <c r="E44" s="130">
        <f>P44+AA44+金融債!E44+非居住者債!E44</f>
        <v>13669729</v>
      </c>
      <c r="F44" s="130">
        <f>Q44+AB44+金融債!F44+非居住者債!F44</f>
        <v>140493</v>
      </c>
      <c r="G44" s="130">
        <f>R44+AC44+金融債!G44+非居住者債!G44+非居住者債!H44</f>
        <v>340181</v>
      </c>
      <c r="H44" s="130">
        <f>S44+AD44+金融債!H44+非居住者債!I44</f>
        <v>14150404</v>
      </c>
      <c r="I44" s="130">
        <f>T44+AE44+金融債!I44+非居住者債!J44</f>
        <v>3659527</v>
      </c>
      <c r="J44" s="129">
        <f>U44+AF44+金融債!J44+非居住者債!K44</f>
        <v>11000</v>
      </c>
      <c r="K44" s="129">
        <f>V44+AG44+金融債!K44+非居住者債!L44</f>
        <v>1294616078</v>
      </c>
      <c r="L44" s="131"/>
      <c r="M44" s="132">
        <f>'国債（JGB）'!B44+地方債!B44+政保債!B44+財投機関債等!B44</f>
        <v>53</v>
      </c>
      <c r="N44" s="130">
        <f>'国債（JGB）'!C44+地方債!C44+政保債!C44+財投機関債等!C44</f>
        <v>16932023</v>
      </c>
      <c r="O44" s="130">
        <f>'国債（JGB）'!D44+地方債!D44+政保債!D44+財投機関債等!D44</f>
        <v>322</v>
      </c>
      <c r="P44" s="130">
        <f>'国債（JGB）'!E44+地方債!E44+政保債!E44+財投機関債等!E44</f>
        <v>13284384</v>
      </c>
      <c r="Q44" s="130">
        <f>'国債（JGB）'!F44+地方債!F44+政保債!F44+財投機関債等!F44</f>
        <v>140493</v>
      </c>
      <c r="R44" s="130">
        <f>'国債（JGB）'!G44+地方債!G44+政保債!G44+財投機関債等!G44</f>
        <v>338636</v>
      </c>
      <c r="S44" s="130">
        <f>'国債（JGB）'!H44+地方債!H44+政保債!H44+財投機関債等!H44</f>
        <v>13763514</v>
      </c>
      <c r="T44" s="130">
        <f>'国債（JGB）'!I44+地方債!I44+政保債!I44+財投機関債等!I44</f>
        <v>3168507</v>
      </c>
      <c r="U44" s="129">
        <f>'国債（JGB）'!J44+地方債!J44+政保債!J44+財投機関債等!J44</f>
        <v>6633</v>
      </c>
      <c r="V44" s="129">
        <f>'国債（JGB）'!K44+地方債!K44+政保債!K44+財投機関債等!K44</f>
        <v>1203482538</v>
      </c>
      <c r="W44" s="70"/>
      <c r="X44" s="5">
        <f>普通社債!B44+資産担保型社債!B44+'転換社債（CB）'!B44</f>
        <v>32</v>
      </c>
      <c r="Y44" s="5">
        <f>普通社債!C44+資産担保型社債!C44+'転換社債（CB）'!C44</f>
        <v>692210</v>
      </c>
      <c r="Z44" s="5">
        <f>普通社債!D44+資産担保型社債!D44+'転換社債（CB）'!D44</f>
        <v>41</v>
      </c>
      <c r="AA44" s="5">
        <f>普通社債!E44+資産担保型社債!E44+'転換社債（CB）'!E44</f>
        <v>205725</v>
      </c>
      <c r="AB44" s="5">
        <f>普通社債!F44+資産担保型社債!F44+'転換社債（CB）'!F44</f>
        <v>0</v>
      </c>
      <c r="AC44" s="5">
        <f>普通社債!G44+資産担保型社債!G44+'転換社債（CB）'!G44+'転換社債（CB）'!H44</f>
        <v>1545</v>
      </c>
      <c r="AD44" s="5">
        <f>普通社債!H44+資産担保型社債!H44+'転換社債（CB）'!I44</f>
        <v>207270</v>
      </c>
      <c r="AE44" s="5">
        <f>普通社債!I44+資産担保型社債!I44+'転換社債（CB）'!J44</f>
        <v>484940</v>
      </c>
      <c r="AF44" s="5">
        <f>普通社債!J44+資産担保型社債!J44+'転換社債（CB）'!K44</f>
        <v>3876</v>
      </c>
      <c r="AG44" s="5">
        <f>普通社債!K44+資産担保型社債!K44+'転換社債（CB）'!L44</f>
        <v>78055590</v>
      </c>
    </row>
    <row r="45" spans="1:33" s="94" customFormat="1" ht="17.25" customHeight="1" x14ac:dyDescent="0.15">
      <c r="A45" s="7" t="s">
        <v>254</v>
      </c>
      <c r="B45" s="129">
        <f>M45+X45+金融債!B45+非居住者債!B45</f>
        <v>144</v>
      </c>
      <c r="C45" s="129">
        <f>N45+Y45+金融債!C45+非居住者債!C45</f>
        <v>19888726</v>
      </c>
      <c r="D45" s="129">
        <f>O45+Z45+金融債!D45+非居住者債!D45</f>
        <v>493</v>
      </c>
      <c r="E45" s="130">
        <f>P45+AA45+金融債!E45+非居住者債!E45</f>
        <v>32795842</v>
      </c>
      <c r="F45" s="129">
        <f>Q45+AB45+金融債!F45+非居住者債!F45</f>
        <v>124909</v>
      </c>
      <c r="G45" s="130">
        <f>R45+AC45+金融債!G45+非居住者債!G45+非居住者債!H45</f>
        <v>277135</v>
      </c>
      <c r="H45" s="129">
        <f>S45+AD45+金融債!H45+非居住者債!I45</f>
        <v>33197886</v>
      </c>
      <c r="I45" s="129">
        <f>T45+AE45+金融債!I45+非居住者債!J45</f>
        <v>-13309163</v>
      </c>
      <c r="J45" s="129">
        <f>U45+AF45+金融債!J45+非居住者債!K45</f>
        <v>11017</v>
      </c>
      <c r="K45" s="129">
        <f>V45+AG45+金融債!K45+非居住者債!L45</f>
        <v>1281307195</v>
      </c>
      <c r="L45" s="131"/>
      <c r="M45" s="129">
        <f>'国債（JGB）'!B45+地方債!B45+政保債!B45+財投機関債等!B45</f>
        <v>59</v>
      </c>
      <c r="N45" s="129">
        <f>'国債（JGB）'!C45+地方債!C45+政保債!C45+財投機関債等!C45</f>
        <v>17507641</v>
      </c>
      <c r="O45" s="129">
        <f>'国債（JGB）'!D45+地方債!D45+政保債!D45+財投機関債等!D45</f>
        <v>349</v>
      </c>
      <c r="P45" s="130">
        <f>'国債（JGB）'!E45+地方債!E45+政保債!E45+財投機関債等!E45</f>
        <v>31413015</v>
      </c>
      <c r="Q45" s="129">
        <f>'国債（JGB）'!F45+地方債!F45+政保債!F45+財投機関債等!F45</f>
        <v>123732</v>
      </c>
      <c r="R45" s="130">
        <f>'国債（JGB）'!G45+地方債!G45+政保債!G45+財投機関債等!G45</f>
        <v>268015</v>
      </c>
      <c r="S45" s="129">
        <f>'国債（JGB）'!H45+地方債!H45+政保債!H45+財投機関債等!H45</f>
        <v>31804762</v>
      </c>
      <c r="T45" s="129">
        <f>'国債（JGB）'!I45+地方債!I45+政保債!I45+財投機関債等!I45</f>
        <v>-14297123</v>
      </c>
      <c r="U45" s="129">
        <f>'国債（JGB）'!J45+地方債!J45+政保債!J45+財投機関債等!J45</f>
        <v>6639</v>
      </c>
      <c r="V45" s="129">
        <f>'国債（JGB）'!K45+地方債!K45+政保債!K45+財投機関債等!K45</f>
        <v>1189185414</v>
      </c>
      <c r="W45" s="70"/>
      <c r="X45" s="5">
        <f>普通社債!B45+資産担保型社債!B45+'転換社債（CB）'!B45</f>
        <v>79</v>
      </c>
      <c r="Y45" s="5">
        <f>普通社債!C45+資産担保型社債!C45+'転換社債（CB）'!C45</f>
        <v>2168535</v>
      </c>
      <c r="Z45" s="5">
        <f>普通社債!D45+資産担保型社債!D45+'転換社債（CB）'!D45</f>
        <v>127</v>
      </c>
      <c r="AA45" s="5">
        <f>普通社債!E45+資産担保型社債!E45+'転換社債（CB）'!E45</f>
        <v>1084937</v>
      </c>
      <c r="AB45" s="5">
        <f>普通社債!F45+資産担保型社債!F45+'転換社債（CB）'!F45</f>
        <v>1177</v>
      </c>
      <c r="AC45" s="5">
        <f>普通社債!G45+資産担保型社債!G45+'転換社債（CB）'!G45+'転換社債（CB）'!H45</f>
        <v>9120</v>
      </c>
      <c r="AD45" s="5">
        <f>普通社債!H45+資産担保型社債!H45+'転換社債（CB）'!I45</f>
        <v>1095234</v>
      </c>
      <c r="AE45" s="5">
        <f>普通社債!I45+資産担保型社債!I45+'転換社債（CB）'!J45</f>
        <v>1073300</v>
      </c>
      <c r="AF45" s="5">
        <f>普通社債!J45+資産担保型社債!J45+'転換社債（CB）'!K45</f>
        <v>3892</v>
      </c>
      <c r="AG45" s="5">
        <f>普通社債!K45+資産担保型社債!K45+'転換社債（CB）'!L45</f>
        <v>79129171</v>
      </c>
    </row>
    <row r="46" spans="1:33" s="94" customFormat="1" ht="17.25" customHeight="1" x14ac:dyDescent="0.15">
      <c r="A46" s="7" t="s">
        <v>255</v>
      </c>
      <c r="B46" s="130">
        <f>M46+X46+金融債!B46+非居住者債!B46</f>
        <v>140</v>
      </c>
      <c r="C46" s="130">
        <f>N46+Y46+金融債!C46+非居住者債!C46</f>
        <v>18741945</v>
      </c>
      <c r="D46" s="130">
        <f>O46+Z46+金融債!D46+非居住者債!D46</f>
        <v>392</v>
      </c>
      <c r="E46" s="130">
        <f>P46+AA46+金融債!E46+非居住者債!E46</f>
        <v>16225986</v>
      </c>
      <c r="F46" s="130">
        <f>Q46+AB46+金融債!F46+非居住者債!F46</f>
        <v>111731</v>
      </c>
      <c r="G46" s="130">
        <f>R46+AC46+金融債!G46+非居住者債!G46+非居住者債!H46</f>
        <v>298871</v>
      </c>
      <c r="H46" s="130">
        <f>S46+AD46+金融債!H46+非居住者債!I46</f>
        <v>16636587</v>
      </c>
      <c r="I46" s="130">
        <f>T46+AE46+金融債!I46+非居住者債!J46</f>
        <v>2105356</v>
      </c>
      <c r="J46" s="129">
        <f>U46+AF46+金融債!J46+非居住者債!K46</f>
        <v>11071</v>
      </c>
      <c r="K46" s="129">
        <f>V46+AG46+金融債!K46+非居住者債!L46</f>
        <v>1283412552</v>
      </c>
      <c r="L46" s="131"/>
      <c r="M46" s="132">
        <f>'国債（JGB）'!B46+地方債!B46+政保債!B46+財投機関債等!B46</f>
        <v>71</v>
      </c>
      <c r="N46" s="130">
        <f>'国債（JGB）'!C46+地方債!C46+政保債!C46+財投機関債等!C46</f>
        <v>17339494</v>
      </c>
      <c r="O46" s="130">
        <f>'国債（JGB）'!D46+地方債!D46+政保債!D46+財投機関債等!D46</f>
        <v>305</v>
      </c>
      <c r="P46" s="130">
        <f>'国債（JGB）'!E46+地方債!E46+政保債!E46+財投機関債等!E46</f>
        <v>14925827</v>
      </c>
      <c r="Q46" s="130">
        <f>'国債（JGB）'!F46+地方債!F46+政保債!F46+財投機関債等!F46</f>
        <v>111731</v>
      </c>
      <c r="R46" s="130">
        <f>'国債（JGB）'!G46+地方債!G46+政保債!G46+財投機関債等!G46</f>
        <v>219510</v>
      </c>
      <c r="S46" s="130">
        <f>'国債（JGB）'!H46+地方債!H46+政保債!H46+財投機関債等!H46</f>
        <v>15257067</v>
      </c>
      <c r="T46" s="130">
        <f>'国債（JGB）'!I46+地方債!I46+政保債!I46+財投機関債等!I46</f>
        <v>2082425</v>
      </c>
      <c r="U46" s="129">
        <f>'国債（JGB）'!J46+地方債!J46+政保債!J46+財投機関債等!J46</f>
        <v>6679</v>
      </c>
      <c r="V46" s="129">
        <f>'国債（JGB）'!K46+地方債!K46+政保債!K46+財投機関債等!K46</f>
        <v>1191267841</v>
      </c>
      <c r="W46" s="70"/>
      <c r="X46" s="5">
        <f>普通社債!B46+資産担保型社債!B46+'転換社債（CB）'!B46</f>
        <v>64</v>
      </c>
      <c r="Y46" s="5">
        <f>普通社債!C46+資産担保型社債!C46+'転換社債（CB）'!C46</f>
        <v>1179781</v>
      </c>
      <c r="Z46" s="5">
        <f>普通社債!D46+資産担保型社債!D46+'転換社債（CB）'!D46</f>
        <v>75</v>
      </c>
      <c r="AA46" s="5">
        <f>普通社債!E46+資産担保型社債!E46+'転換社債（CB）'!E46</f>
        <v>1010709</v>
      </c>
      <c r="AB46" s="5">
        <f>普通社債!F46+資産担保型社債!F46+'転換社債（CB）'!F46</f>
        <v>0</v>
      </c>
      <c r="AC46" s="5">
        <f>普通社債!G46+資産担保型社債!G46+'転換社債（CB）'!G46+'転換社債（CB）'!H46</f>
        <v>79361</v>
      </c>
      <c r="AD46" s="5">
        <f>普通社債!H46+資産担保型社債!H46+'転換社債（CB）'!I46</f>
        <v>1090070</v>
      </c>
      <c r="AE46" s="5">
        <f>普通社債!I46+資産担保型社債!I46+'転換社債（CB）'!J46</f>
        <v>89711</v>
      </c>
      <c r="AF46" s="5">
        <f>普通社債!J46+資産担保型社債!J46+'転換社債（CB）'!K46</f>
        <v>3912</v>
      </c>
      <c r="AG46" s="5">
        <f>普通社債!K46+資産担保型社債!K46+'転換社債（CB）'!L46</f>
        <v>79218881</v>
      </c>
    </row>
    <row r="47" spans="1:33" s="94" customFormat="1" ht="17.25" customHeight="1" x14ac:dyDescent="0.15">
      <c r="A47" s="7" t="s">
        <v>256</v>
      </c>
      <c r="B47" s="130">
        <f>M47+X47+金融債!B47+非居住者債!B47</f>
        <v>59</v>
      </c>
      <c r="C47" s="130">
        <f>N47+Y47+金融債!C47+非居住者債!C47</f>
        <v>17027430</v>
      </c>
      <c r="D47" s="130">
        <f>O47+Z47+金融債!D47+非居住者債!D47</f>
        <v>341</v>
      </c>
      <c r="E47" s="130">
        <f>P47+AA47+金融債!E47+非居住者債!E47</f>
        <v>13731523</v>
      </c>
      <c r="F47" s="130">
        <f>Q47+AB47+金融債!F47+非居住者債!F47</f>
        <v>114987</v>
      </c>
      <c r="G47" s="130">
        <f>R47+AC47+金融債!G47+非居住者債!G47+非居住者債!H47</f>
        <v>127071</v>
      </c>
      <c r="H47" s="130">
        <f>S47+AD47+金融債!H47+非居住者債!I47</f>
        <v>13973581</v>
      </c>
      <c r="I47" s="130">
        <f>T47+AE47+金融債!I47+非居住者債!J47</f>
        <v>3053847</v>
      </c>
      <c r="J47" s="129">
        <f>U47+AF47+金融債!J47+非居住者債!K47</f>
        <v>11088</v>
      </c>
      <c r="K47" s="129">
        <f>V47+AG47+金融債!K47+非居住者債!L47</f>
        <v>1286466399</v>
      </c>
      <c r="L47" s="131"/>
      <c r="M47" s="132">
        <f>'国債（JGB）'!B47+地方債!B47+政保債!B47+財投機関債等!B47</f>
        <v>40</v>
      </c>
      <c r="N47" s="130">
        <f>'国債（JGB）'!C47+地方債!C47+政保債!C47+財投機関債等!C47</f>
        <v>16435033</v>
      </c>
      <c r="O47" s="130">
        <f>'国債（JGB）'!D47+地方債!D47+政保債!D47+財投機関債等!D47</f>
        <v>298</v>
      </c>
      <c r="P47" s="130">
        <f>'国債（JGB）'!E47+地方債!E47+政保債!E47+財投機関債等!E47</f>
        <v>13196613</v>
      </c>
      <c r="Q47" s="130">
        <f>'国債（JGB）'!F47+地方債!F47+政保債!F47+財投機関債等!F47</f>
        <v>114987</v>
      </c>
      <c r="R47" s="130">
        <f>'国債（JGB）'!G47+地方債!G47+政保債!G47+財投機関債等!G47</f>
        <v>118678</v>
      </c>
      <c r="S47" s="130">
        <f>'国債（JGB）'!H47+地方債!H47+政保債!H47+財投機関債等!H47</f>
        <v>13430278</v>
      </c>
      <c r="T47" s="130">
        <f>'国債（JGB）'!I47+地方債!I47+政保債!I47+財投機関債等!I47</f>
        <v>3004753</v>
      </c>
      <c r="U47" s="129">
        <f>'国債（JGB）'!J47+地方債!J47+政保債!J47+財投機関債等!J47</f>
        <v>6697</v>
      </c>
      <c r="V47" s="129">
        <f>'国債（JGB）'!K47+地方債!K47+政保債!K47+財投機関債等!K47</f>
        <v>1194272595</v>
      </c>
      <c r="W47" s="70"/>
      <c r="X47" s="5">
        <f>普通社債!B47+資産担保型社債!B47+'転換社債（CB）'!B47</f>
        <v>16</v>
      </c>
      <c r="Y47" s="5">
        <f>普通社債!C47+資産担保型社債!C47+'転換社債（CB）'!C47</f>
        <v>515497</v>
      </c>
      <c r="Z47" s="5">
        <f>普通社債!D47+資産担保型社債!D47+'転換社債（CB）'!D47</f>
        <v>37</v>
      </c>
      <c r="AA47" s="5">
        <f>普通社債!E47+資産担保型社債!E47+'転換社債（CB）'!E47</f>
        <v>286000</v>
      </c>
      <c r="AB47" s="5">
        <f>普通社債!F47+資産担保型社債!F47+'転換社債（CB）'!F47</f>
        <v>0</v>
      </c>
      <c r="AC47" s="5">
        <f>普通社債!G47+資産担保型社債!G47+'転換社債（CB）'!G47+'転換社債（CB）'!H47</f>
        <v>8393</v>
      </c>
      <c r="AD47" s="5">
        <f>普通社債!H47+資産担保型社債!H47+'転換社債（CB）'!I47</f>
        <v>294393</v>
      </c>
      <c r="AE47" s="5">
        <f>普通社債!I47+資産担保型社債!I47+'転換社債（CB）'!J47</f>
        <v>221104</v>
      </c>
      <c r="AF47" s="5">
        <f>普通社債!J47+資産担保型社債!J47+'転換社債（CB）'!K47</f>
        <v>3914</v>
      </c>
      <c r="AG47" s="5">
        <f>普通社債!K47+資産担保型社債!K47+'転換社債（CB）'!L47</f>
        <v>79439984</v>
      </c>
    </row>
    <row r="48" spans="1:33" s="94" customFormat="1" ht="17.25" customHeight="1" x14ac:dyDescent="0.15">
      <c r="A48" s="7" t="s">
        <v>257</v>
      </c>
      <c r="B48" s="129">
        <f>M48+X48+金融債!B48+非居住者債!B48</f>
        <v>150</v>
      </c>
      <c r="C48" s="129">
        <f>N48+Y48+金融債!C48+非居住者債!C48</f>
        <v>20139166</v>
      </c>
      <c r="D48" s="129">
        <f>O48+Z48+金融債!D48+非居住者債!D48</f>
        <v>467</v>
      </c>
      <c r="E48" s="129">
        <f>P48+AA48+金融債!E48+非居住者債!E48</f>
        <v>33111981</v>
      </c>
      <c r="F48" s="129">
        <f>Q48+AB48+金融債!F48+非居住者債!F48</f>
        <v>128067</v>
      </c>
      <c r="G48" s="130">
        <f>R48+AC48+金融債!G48+非居住者債!G48+非居住者債!H48</f>
        <v>214840</v>
      </c>
      <c r="H48" s="129">
        <f>S48+AD48+金融債!H48+非居住者債!I48</f>
        <v>33454889</v>
      </c>
      <c r="I48" s="129">
        <f>T48+AE48+金融債!I48+非居住者債!J48</f>
        <v>-13315725</v>
      </c>
      <c r="J48" s="129">
        <f>U48+AF48+金融債!J48+非居住者債!K48</f>
        <v>11095</v>
      </c>
      <c r="K48" s="129">
        <f>V48+AG48+金融債!K48+非居住者債!L48</f>
        <v>1273150675</v>
      </c>
      <c r="L48" s="131"/>
      <c r="M48" s="129">
        <f>'国債（JGB）'!B48+地方債!B48+政保債!B48+財投機関債等!B48</f>
        <v>58</v>
      </c>
      <c r="N48" s="129">
        <f>'国債（JGB）'!C48+地方債!C48+政保債!C48+財投機関債等!C48</f>
        <v>17937070</v>
      </c>
      <c r="O48" s="129">
        <f>'国債（JGB）'!D48+地方債!D48+政保債!D48+財投機関債等!D48</f>
        <v>355</v>
      </c>
      <c r="P48" s="129">
        <f>'国債（JGB）'!E48+地方債!E48+政保債!E48+財投機関債等!E48</f>
        <v>30832215</v>
      </c>
      <c r="Q48" s="129">
        <f>'国債（JGB）'!F48+地方債!F48+政保債!F48+財投機関債等!F48</f>
        <v>128067</v>
      </c>
      <c r="R48" s="130">
        <f>'国債（JGB）'!G48+地方債!G48+政保債!G48+財投機関債等!G48</f>
        <v>206165</v>
      </c>
      <c r="S48" s="129">
        <f>'国債（JGB）'!H48+地方債!H48+政保債!H48+財投機関債等!H48</f>
        <v>31166446</v>
      </c>
      <c r="T48" s="129">
        <f>'国債（JGB）'!I48+地方債!I48+政保債!I48+財投機関債等!I48</f>
        <v>-13229378</v>
      </c>
      <c r="U48" s="129">
        <f>'国債（JGB）'!J48+地方債!J48+政保債!J48+財投機関債等!J48</f>
        <v>6689</v>
      </c>
      <c r="V48" s="129">
        <f>'国債（JGB）'!K48+地方債!K48+政保債!K48+財投機関債等!K48</f>
        <v>1181043218</v>
      </c>
      <c r="W48" s="70"/>
      <c r="X48" s="5">
        <f>普通社債!B48+資産担保型社債!B48+'転換社債（CB）'!B48</f>
        <v>88</v>
      </c>
      <c r="Y48" s="5">
        <f>普通社債!C48+資産担保型社債!C48+'転換社債（CB）'!C48</f>
        <v>2101876</v>
      </c>
      <c r="Z48" s="5">
        <f>普通社債!D48+資産担保型社債!D48+'転換社債（CB）'!D48</f>
        <v>100</v>
      </c>
      <c r="AA48" s="5">
        <f>普通社債!E48+資産担保型社債!E48+'転換社債（CB）'!E48</f>
        <v>1979856</v>
      </c>
      <c r="AB48" s="5">
        <f>普通社債!F48+資産担保型社債!F48+'転換社債（CB）'!F48</f>
        <v>0</v>
      </c>
      <c r="AC48" s="5">
        <f>普通社債!G48+資産担保型社債!G48+'転換社債（CB）'!G48+'転換社債（CB）'!H48</f>
        <v>8675</v>
      </c>
      <c r="AD48" s="5">
        <f>普通社債!H48+資産担保型社債!H48+'転換社債（CB）'!I48</f>
        <v>1988533</v>
      </c>
      <c r="AE48" s="5">
        <f>普通社債!I48+資産担保型社債!I48+'転換社債（CB）'!J48</f>
        <v>113343</v>
      </c>
      <c r="AF48" s="5">
        <f>普通社債!J48+資産担保型社債!J48+'転換社債（CB）'!K48</f>
        <v>3932</v>
      </c>
      <c r="AG48" s="5">
        <f>普通社債!K48+資産担保型社債!K48+'転換社債（CB）'!L48</f>
        <v>79553327</v>
      </c>
    </row>
    <row r="49" spans="1:33" s="94" customFormat="1" ht="17.25" customHeight="1" x14ac:dyDescent="0.15">
      <c r="A49" s="7" t="s">
        <v>258</v>
      </c>
      <c r="B49" s="133">
        <f>M49+X49+金融債!B49+非居住者債!B49</f>
        <v>138</v>
      </c>
      <c r="C49" s="133">
        <f>N49+Y49+金融債!C49+非居住者債!C49</f>
        <v>25487377</v>
      </c>
      <c r="D49" s="133">
        <f>O49+Z49+金融債!D49+非居住者債!D49</f>
        <v>418</v>
      </c>
      <c r="E49" s="133">
        <f>P49+AA49+金融債!E49+非居住者債!E49</f>
        <v>7249149</v>
      </c>
      <c r="F49" s="133">
        <f>Q49+AB49+金融債!F49+非居住者債!F49</f>
        <v>128680</v>
      </c>
      <c r="G49" s="133">
        <f>R49+AC49+金融債!G49+非居住者債!G49+非居住者債!H49</f>
        <v>177135</v>
      </c>
      <c r="H49" s="133">
        <f>S49+AD49+金融債!H49+非居住者債!I49</f>
        <v>7554964</v>
      </c>
      <c r="I49" s="133">
        <f>T49+AE49+金融債!I49+非居住者債!J49</f>
        <v>17932410</v>
      </c>
      <c r="J49" s="129">
        <f>U49+AF49+金融債!J49+非居住者債!K49</f>
        <v>11149</v>
      </c>
      <c r="K49" s="129">
        <f>V49+AG49+金融債!K49+非居住者債!L49</f>
        <v>1291083086</v>
      </c>
      <c r="L49" s="131"/>
      <c r="M49" s="129">
        <f>'国債（JGB）'!B49+地方債!B49+政保債!B49+財投機関債等!B49</f>
        <v>68</v>
      </c>
      <c r="N49" s="133">
        <f>'国債（JGB）'!C49+地方債!C49+政保債!C49+財投機関債等!C49</f>
        <v>23258203</v>
      </c>
      <c r="O49" s="133">
        <f>'国債（JGB）'!D49+地方債!D49+政保債!D49+財投機関債等!D49</f>
        <v>354</v>
      </c>
      <c r="P49" s="133">
        <f>'国債（JGB）'!E49+地方債!E49+政保債!E49+財投機関債等!E49</f>
        <v>6663750</v>
      </c>
      <c r="Q49" s="133">
        <f>'国債（JGB）'!F49+地方債!F49+政保債!F49+財投機関債等!F49</f>
        <v>128680</v>
      </c>
      <c r="R49" s="133">
        <f>'国債（JGB）'!G49+地方債!G49+政保債!G49+財投機関債等!G49</f>
        <v>173557</v>
      </c>
      <c r="S49" s="133">
        <f>'国債（JGB）'!H49+地方債!H49+政保債!H49+財投機関債等!H49</f>
        <v>6965987</v>
      </c>
      <c r="T49" s="133">
        <f>'国債（JGB）'!I49+地方債!I49+政保債!I49+財投機関債等!I49</f>
        <v>16292214</v>
      </c>
      <c r="U49" s="129">
        <f>'国債（JGB）'!J49+地方債!J49+政保債!J49+財投機関債等!J49</f>
        <v>6712</v>
      </c>
      <c r="V49" s="129">
        <f>'国債（JGB）'!K49+地方債!K49+政保債!K49+財投機関債等!K49</f>
        <v>1197335432</v>
      </c>
      <c r="W49" s="70"/>
      <c r="X49" s="5">
        <f>普通社債!B49+資産担保型社債!B49+'転換社債（CB）'!B49</f>
        <v>64</v>
      </c>
      <c r="Y49" s="5">
        <f>普通社債!C49+資産担保型社債!C49+'転換社債（CB）'!C49</f>
        <v>2104614</v>
      </c>
      <c r="Z49" s="5">
        <f>普通社債!D49+資産担保型社債!D49+'転換社債（CB）'!D49</f>
        <v>57</v>
      </c>
      <c r="AA49" s="5">
        <f>普通社債!E49+資産担保型社債!E49+'転換社債（CB）'!E49</f>
        <v>356799</v>
      </c>
      <c r="AB49" s="5">
        <f>普通社債!F49+資産担保型社債!F49+'転換社債（CB）'!F49</f>
        <v>0</v>
      </c>
      <c r="AC49" s="5">
        <f>普通社債!G49+資産担保型社債!G49+'転換社債（CB）'!G49+'転換社債（CB）'!H49</f>
        <v>3578</v>
      </c>
      <c r="AD49" s="5">
        <f>普通社債!H49+資産担保型社債!H49+'転換社債（CB）'!I49</f>
        <v>360377</v>
      </c>
      <c r="AE49" s="5">
        <f>普通社債!I49+資産担保型社債!I49+'転換社債（CB）'!J49</f>
        <v>1744236</v>
      </c>
      <c r="AF49" s="5">
        <f>普通社債!J49+資産担保型社債!J49+'転換社債（CB）'!K49</f>
        <v>3964</v>
      </c>
      <c r="AG49" s="5">
        <f>普通社債!K49+資産担保型社債!K49+'転換社債（CB）'!L49</f>
        <v>81297564</v>
      </c>
    </row>
    <row r="50" spans="1:33" s="94" customFormat="1" ht="17.25" customHeight="1" x14ac:dyDescent="0.15">
      <c r="A50" s="7" t="s">
        <v>259</v>
      </c>
      <c r="B50" s="130">
        <f>M50+X50+金融債!B50+非居住者債!B50</f>
        <v>111</v>
      </c>
      <c r="C50" s="130">
        <f>N50+Y50+金融債!C50+非居住者債!C50</f>
        <v>25281822</v>
      </c>
      <c r="D50" s="130">
        <f>O50+Z50+金融債!D50+非居住者債!D50</f>
        <v>386</v>
      </c>
      <c r="E50" s="130">
        <f>P50+AA50+金融債!E50+非居住者債!E50</f>
        <v>8015187</v>
      </c>
      <c r="F50" s="130">
        <f>Q50+AB50+金融債!F50+非居住者債!F50</f>
        <v>122151</v>
      </c>
      <c r="G50" s="130">
        <f>R50+AC50+金融債!G50+非居住者債!G50+非居住者債!H50</f>
        <v>230991</v>
      </c>
      <c r="H50" s="130">
        <f>S50+AD50+金融債!H50+非居住者債!I50</f>
        <v>8368329</v>
      </c>
      <c r="I50" s="130">
        <f>T50+AE50+金融債!I50+非居住者債!J50</f>
        <v>16913491</v>
      </c>
      <c r="J50" s="129">
        <f>U50+AF50+金融債!J50+非居住者債!K50</f>
        <v>11187</v>
      </c>
      <c r="K50" s="129">
        <f>V50+AG50+金融債!K50+非居住者債!L50</f>
        <v>1307996578</v>
      </c>
      <c r="L50" s="131"/>
      <c r="M50" s="132">
        <f>'国債（JGB）'!B50+地方債!B50+政保債!B50+財投機関債等!B50</f>
        <v>69</v>
      </c>
      <c r="N50" s="130">
        <f>'国債（JGB）'!C50+地方債!C50+政保債!C50+財投機関債等!C50</f>
        <v>24500497</v>
      </c>
      <c r="O50" s="130">
        <f>'国債（JGB）'!D50+地方債!D50+政保債!D50+財投機関債等!D50</f>
        <v>345</v>
      </c>
      <c r="P50" s="130">
        <f>'国債（JGB）'!E50+地方債!E50+政保債!E50+財投機関債等!E50</f>
        <v>7724456</v>
      </c>
      <c r="Q50" s="130">
        <f>'国債（JGB）'!F50+地方債!F50+政保債!F50+財投機関債等!F50</f>
        <v>122151</v>
      </c>
      <c r="R50" s="130">
        <f>'国債（JGB）'!G50+地方債!G50+政保債!G50+財投機関債等!G50</f>
        <v>229312</v>
      </c>
      <c r="S50" s="130">
        <f>'国債（JGB）'!H50+地方債!H50+政保債!H50+財投機関債等!H50</f>
        <v>8075919</v>
      </c>
      <c r="T50" s="130">
        <f>'国債（JGB）'!I50+地方債!I50+政保債!I50+財投機関債等!I50</f>
        <v>16424576</v>
      </c>
      <c r="U50" s="129">
        <f>'国債（JGB）'!J50+地方債!J50+政保債!J50+財投機関債等!J50</f>
        <v>6726</v>
      </c>
      <c r="V50" s="129">
        <f>'国債（JGB）'!K50+地方債!K50+政保債!K50+財投機関債等!K50</f>
        <v>1213760009</v>
      </c>
      <c r="W50" s="70"/>
      <c r="X50" s="5">
        <f>普通社債!B50+資産担保型社債!B50+'転換社債（CB）'!B50</f>
        <v>39</v>
      </c>
      <c r="Y50" s="5">
        <f>普通社債!C50+資産担保型社債!C50+'転換社債（CB）'!C50</f>
        <v>717775</v>
      </c>
      <c r="Z50" s="5">
        <f>普通社債!D50+資産担保型社債!D50+'転換社債（CB）'!D50</f>
        <v>32</v>
      </c>
      <c r="AA50" s="5">
        <f>普通社債!E50+資産担保型社債!E50+'転換社債（CB）'!E50</f>
        <v>152791</v>
      </c>
      <c r="AB50" s="5">
        <f>普通社債!F50+資産担保型社債!F50+'転換社債（CB）'!F50</f>
        <v>0</v>
      </c>
      <c r="AC50" s="5">
        <f>普通社債!G50+資産担保型社債!G50+'転換社債（CB）'!G50+'転換社債（CB）'!H50</f>
        <v>1679</v>
      </c>
      <c r="AD50" s="5">
        <f>普通社債!H50+資産担保型社債!H50+'転換社債（CB）'!I50</f>
        <v>154470</v>
      </c>
      <c r="AE50" s="5">
        <f>普通社債!I50+資産担保型社債!I50+'転換社債（CB）'!J50</f>
        <v>563305</v>
      </c>
      <c r="AF50" s="5">
        <f>普通社債!J50+資産担保型社債!J50+'転換社債（CB）'!K50</f>
        <v>3990</v>
      </c>
      <c r="AG50" s="5">
        <f>普通社債!K50+資産担保型社債!K50+'転換社債（CB）'!L50</f>
        <v>81860869</v>
      </c>
    </row>
    <row r="51" spans="1:33" s="94" customFormat="1" ht="17.25" customHeight="1" x14ac:dyDescent="0.15">
      <c r="A51" s="7" t="s">
        <v>260</v>
      </c>
      <c r="B51" s="129">
        <f>M51+X51+金融債!B51+非居住者債!B51</f>
        <v>183</v>
      </c>
      <c r="C51" s="129">
        <f>N51+Y51+金融債!C51+非居住者債!C51</f>
        <v>25366063</v>
      </c>
      <c r="D51" s="129">
        <f>O51+Z51+金融債!D51+非居住者債!D51</f>
        <v>481</v>
      </c>
      <c r="E51" s="129">
        <f>P51+AA51+金融債!E51+非居住者債!E51</f>
        <v>26879315</v>
      </c>
      <c r="F51" s="129">
        <f>Q51+AB51+金融債!F51+非居住者債!F51</f>
        <v>115362</v>
      </c>
      <c r="G51" s="130">
        <f>R51+AC51+金融債!G51+非居住者債!G51+非居住者債!H51</f>
        <v>324759</v>
      </c>
      <c r="H51" s="129">
        <f>S51+AD51+金融債!H51+非居住者債!I51</f>
        <v>27319436</v>
      </c>
      <c r="I51" s="129">
        <f>T51+AE51+金融債!I51+非居住者債!J51</f>
        <v>-1953373</v>
      </c>
      <c r="J51" s="129">
        <f>U51+AF51+金融債!J51+非居住者債!K51</f>
        <v>11220</v>
      </c>
      <c r="K51" s="129">
        <f>V51+AG51+金融債!K51+非居住者債!L51</f>
        <v>1306043202</v>
      </c>
      <c r="L51" s="131"/>
      <c r="M51" s="129">
        <f>'国債（JGB）'!B51+地方債!B51+政保債!B51+財投機関債等!B51</f>
        <v>61</v>
      </c>
      <c r="N51" s="129">
        <f>'国債（JGB）'!C51+地方債!C51+政保債!C51+財投機関債等!C51</f>
        <v>23015130</v>
      </c>
      <c r="O51" s="129">
        <f>'国債（JGB）'!D51+地方債!D51+政保債!D51+財投機関債等!D51</f>
        <v>372</v>
      </c>
      <c r="P51" s="129">
        <f>'国債（JGB）'!E51+地方債!E51+政保債!E51+財投機関債等!E51</f>
        <v>25043283</v>
      </c>
      <c r="Q51" s="129">
        <f>'国債（JGB）'!F51+地方債!F51+政保債!F51+財投機関債等!F51</f>
        <v>115362</v>
      </c>
      <c r="R51" s="130">
        <f>'国債（JGB）'!G51+地方債!G51+政保債!G51+財投機関債等!G51</f>
        <v>322987</v>
      </c>
      <c r="S51" s="129">
        <f>'国債（JGB）'!H51+地方債!H51+政保債!H51+財投機関債等!H51</f>
        <v>25481632</v>
      </c>
      <c r="T51" s="129">
        <f>'国債（JGB）'!I51+地方債!I51+政保債!I51+財投機関債等!I51</f>
        <v>-2466502</v>
      </c>
      <c r="U51" s="129">
        <f>'国債（JGB）'!J51+地方債!J51+政保債!J51+財投機関債等!J51</f>
        <v>6715</v>
      </c>
      <c r="V51" s="129">
        <f>'国債（JGB）'!K51+地方債!K51+政保債!K51+財投機関債等!K51</f>
        <v>1211293504</v>
      </c>
      <c r="W51" s="70"/>
      <c r="X51" s="5">
        <f>普通社債!B51+資産担保型社債!B51+'転換社債（CB）'!B51</f>
        <v>107</v>
      </c>
      <c r="Y51" s="5">
        <f>普通社債!C51+資産担保型社債!C51+'転換社債（CB）'!C51</f>
        <v>2065833</v>
      </c>
      <c r="Z51" s="5">
        <f>普通社債!D51+資産担保型社債!D51+'転換社債（CB）'!D51</f>
        <v>97</v>
      </c>
      <c r="AA51" s="5">
        <f>普通社債!E51+資産担保型社債!E51+'転換社債（CB）'!E51</f>
        <v>1660772</v>
      </c>
      <c r="AB51" s="5">
        <f>普通社債!F51+資産担保型社債!F51+'転換社債（CB）'!F51</f>
        <v>0</v>
      </c>
      <c r="AC51" s="5">
        <f>普通社債!G51+資産担保型社債!G51+'転換社債（CB）'!G51+'転換社債（CB）'!H51</f>
        <v>1772</v>
      </c>
      <c r="AD51" s="5">
        <f>普通社債!H51+資産担保型社債!H51+'転換社債（CB）'!I51</f>
        <v>1662544</v>
      </c>
      <c r="AE51" s="5">
        <f>普通社債!I51+資産担保型社債!I51+'転換社債（CB）'!J51</f>
        <v>403289</v>
      </c>
      <c r="AF51" s="5">
        <f>普通社債!J51+資産担保型社債!J51+'転換社債（CB）'!K51</f>
        <v>4026</v>
      </c>
      <c r="AG51" s="5">
        <f>普通社債!K51+資産担保型社債!K51+'転換社債（CB）'!L51</f>
        <v>82264158</v>
      </c>
    </row>
    <row r="52" spans="1:33" s="94" customFormat="1" ht="17.25" customHeight="1" x14ac:dyDescent="0.15">
      <c r="A52" s="7" t="s">
        <v>261</v>
      </c>
      <c r="B52" s="130">
        <f>M52+X52+金融債!B52+非居住者債!B52</f>
        <v>99</v>
      </c>
      <c r="C52" s="130">
        <f>N52+Y52+金融債!C52+非居住者債!C52</f>
        <v>19907086</v>
      </c>
      <c r="D52" s="130">
        <f>O52+Z52+金融債!D52+非居住者債!D52</f>
        <v>366</v>
      </c>
      <c r="E52" s="130">
        <f>P52+AA52+金融債!E52+非居住者債!E52</f>
        <v>7561019</v>
      </c>
      <c r="F52" s="130">
        <f>Q52+AB52+金融債!F52+非居住者債!F52</f>
        <v>112110</v>
      </c>
      <c r="G52" s="130">
        <f>R52+AC52+金融債!G52+非居住者債!G52+非居住者債!H52</f>
        <v>211155</v>
      </c>
      <c r="H52" s="130">
        <f>S52+AD52+金融債!H52+非居住者債!I52</f>
        <v>7884285</v>
      </c>
      <c r="I52" s="130">
        <f>T52+AE52+金融債!I52+非居住者債!J52</f>
        <v>12022801</v>
      </c>
      <c r="J52" s="129">
        <f>U52+AF52+金融債!J52+非居住者債!K52</f>
        <v>11267</v>
      </c>
      <c r="K52" s="129">
        <f>V52+AG52+金融債!K52+非居住者債!L52</f>
        <v>1318066002</v>
      </c>
      <c r="L52" s="131"/>
      <c r="M52" s="132">
        <f>'国債（JGB）'!B52+地方債!B52+政保債!B52+財投機関債等!B52</f>
        <v>63</v>
      </c>
      <c r="N52" s="130">
        <f>'国債（JGB）'!C52+地方債!C52+政保債!C52+財投機関債等!C52</f>
        <v>19303461</v>
      </c>
      <c r="O52" s="130">
        <f>'国債（JGB）'!D52+地方債!D52+政保債!D52+財投機関債等!D52</f>
        <v>307</v>
      </c>
      <c r="P52" s="130">
        <f>'国債（JGB）'!E52+地方債!E52+政保債!E52+財投機関債等!E52</f>
        <v>6685957</v>
      </c>
      <c r="Q52" s="130">
        <f>'国債（JGB）'!F52+地方債!F52+政保債!F52+財投機関債等!F52</f>
        <v>112110</v>
      </c>
      <c r="R52" s="130">
        <f>'国債（JGB）'!G52+地方債!G52+政保債!G52+財投機関債等!G52</f>
        <v>209308</v>
      </c>
      <c r="S52" s="130">
        <f>'国債（JGB）'!H52+地方債!H52+政保債!H52+財投機関債等!H52</f>
        <v>7007375</v>
      </c>
      <c r="T52" s="130">
        <f>'国債（JGB）'!I52+地方債!I52+政保債!I52+財投機関債等!I52</f>
        <v>12296085</v>
      </c>
      <c r="U52" s="129">
        <f>'国債（JGB）'!J52+地方債!J52+政保債!J52+財投機関債等!J52</f>
        <v>6751</v>
      </c>
      <c r="V52" s="129">
        <f>'国債（JGB）'!K52+地方債!K52+政保債!K52+財投機関債等!K52</f>
        <v>1223589588</v>
      </c>
      <c r="W52" s="70"/>
      <c r="X52" s="5">
        <f>普通社債!B52+資産担保型社債!B52+'転換社債（CB）'!B52</f>
        <v>32</v>
      </c>
      <c r="Y52" s="5">
        <f>普通社債!C52+資産担保型社債!C52+'転換社債（CB）'!C52</f>
        <v>506975</v>
      </c>
      <c r="Z52" s="5">
        <f>普通社債!D52+資産担保型社債!D52+'転換社債（CB）'!D52</f>
        <v>52</v>
      </c>
      <c r="AA52" s="5">
        <f>普通社債!E52+資産担保型社債!E52+'転換社債（CB）'!E52</f>
        <v>611722</v>
      </c>
      <c r="AB52" s="5">
        <f>普通社債!F52+資産担保型社債!F52+'転換社債（CB）'!F52</f>
        <v>0</v>
      </c>
      <c r="AC52" s="5">
        <f>普通社債!G52+資産担保型社債!G52+'転換社債（CB）'!G52+'転換社債（CB）'!H52</f>
        <v>1847</v>
      </c>
      <c r="AD52" s="5">
        <f>普通社債!H52+資産担保型社債!H52+'転換社債（CB）'!I52</f>
        <v>613570</v>
      </c>
      <c r="AE52" s="5">
        <f>普通社債!I52+資産担保型社債!I52+'転換社債（CB）'!J52</f>
        <v>-106594</v>
      </c>
      <c r="AF52" s="5">
        <f>普通社債!J52+資産担保型社債!J52+'転換社債（CB）'!K52</f>
        <v>4039</v>
      </c>
      <c r="AG52" s="5">
        <f>普通社債!K52+資産担保型社債!K52+'転換社債（CB）'!L52</f>
        <v>82157564</v>
      </c>
    </row>
    <row r="53" spans="1:33" s="94" customFormat="1" ht="17.25" customHeight="1" x14ac:dyDescent="0.15">
      <c r="A53" s="7" t="s">
        <v>262</v>
      </c>
      <c r="B53" s="129">
        <f>M53+X53+金融債!B53+非居住者債!B53</f>
        <v>93</v>
      </c>
      <c r="C53" s="129">
        <f>N53+Y53+金融債!C53+非居住者債!C53</f>
        <v>19806393</v>
      </c>
      <c r="D53" s="129">
        <f>O53+Z53+金融債!D53+非居住者債!D53</f>
        <v>393</v>
      </c>
      <c r="E53" s="129">
        <f>P53+AA53+金融債!E53+非居住者債!E53</f>
        <v>8088763</v>
      </c>
      <c r="F53" s="130">
        <f>Q53+AB53+金融債!F53+非居住者債!F53</f>
        <v>112734</v>
      </c>
      <c r="G53" s="130">
        <f>R53+AC53+金融債!G53+非居住者債!G53+非居住者債!H53</f>
        <v>266539</v>
      </c>
      <c r="H53" s="129">
        <f>S53+AD53+金融債!H53+非居住者債!I53</f>
        <v>8468035</v>
      </c>
      <c r="I53" s="129">
        <f>T53+AE53+金融債!I53+非居住者債!J53</f>
        <v>11338355</v>
      </c>
      <c r="J53" s="129">
        <f>U53+AF53+金融債!J53+非居住者債!K53</f>
        <v>11293</v>
      </c>
      <c r="K53" s="129">
        <f>V53+AG53+金融債!K53+非居住者債!L53</f>
        <v>1329404359</v>
      </c>
      <c r="L53" s="131"/>
      <c r="M53" s="129">
        <f>'国債（JGB）'!B53+地方債!B53+政保債!B53+財投機関債等!B53</f>
        <v>45</v>
      </c>
      <c r="N53" s="129">
        <f>'国債（JGB）'!C53+地方債!C53+政保債!C53+財投機関債等!C53</f>
        <v>18685322</v>
      </c>
      <c r="O53" s="129">
        <f>'国債（JGB）'!D53+地方債!D53+政保債!D53+財投機関債等!D53</f>
        <v>315</v>
      </c>
      <c r="P53" s="129">
        <f>'国債（JGB）'!E53+地方債!E53+政保債!E53+財投機関債等!E53</f>
        <v>7163826</v>
      </c>
      <c r="Q53" s="130">
        <f>'国債（JGB）'!F53+地方債!F53+政保債!F53+財投機関債等!F53</f>
        <v>112734</v>
      </c>
      <c r="R53" s="130">
        <f>'国債（JGB）'!G53+地方債!G53+政保債!G53+財投機関債等!G53</f>
        <v>265547</v>
      </c>
      <c r="S53" s="129">
        <f>'国債（JGB）'!H53+地方債!H53+政保債!H53+財投機関債等!H53</f>
        <v>7542106</v>
      </c>
      <c r="T53" s="129">
        <f>'国債（JGB）'!I53+地方債!I53+政保債!I53+財投機関債等!I53</f>
        <v>11143214</v>
      </c>
      <c r="U53" s="129">
        <f>'国債（JGB）'!J53+地方債!J53+政保債!J53+財投機関債等!J53</f>
        <v>6761</v>
      </c>
      <c r="V53" s="129">
        <f>'国債（JGB）'!K53+地方債!K53+政保債!K53+財投機関債等!K53</f>
        <v>1234732804</v>
      </c>
      <c r="W53" s="70"/>
      <c r="X53" s="5">
        <f>普通社債!B53+資産担保型社債!B53+'転換社債（CB）'!B53</f>
        <v>37</v>
      </c>
      <c r="Y53" s="5">
        <f>普通社債!C53+資産担保型社債!C53+'転換社債（CB）'!C53</f>
        <v>948161</v>
      </c>
      <c r="Z53" s="5">
        <f>普通社債!D53+資産担保型社債!D53+'転換社債（CB）'!D53</f>
        <v>73</v>
      </c>
      <c r="AA53" s="5">
        <f>普通社債!E53+資産担保型社債!E53+'転換社債（CB）'!E53</f>
        <v>771347</v>
      </c>
      <c r="AB53" s="5">
        <f>普通社債!F53+資産担保型社債!F53+'転換社債（CB）'!F53</f>
        <v>0</v>
      </c>
      <c r="AC53" s="5">
        <f>普通社債!G53+資産担保型社債!G53+'転換社債（CB）'!G53+'転換社債（CB）'!H53</f>
        <v>992</v>
      </c>
      <c r="AD53" s="5">
        <f>普通社債!H53+資産担保型社債!H53+'転換社債（CB）'!I53</f>
        <v>772339</v>
      </c>
      <c r="AE53" s="5">
        <f>普通社債!I53+資産担保型社債!I53+'転換社債（CB）'!J53</f>
        <v>175821</v>
      </c>
      <c r="AF53" s="5">
        <f>普通社債!J53+資産担保型社債!J53+'転換社債（CB）'!K53</f>
        <v>4049</v>
      </c>
      <c r="AG53" s="5">
        <f>普通社債!K53+資産担保型社債!K53+'転換社債（CB）'!L53</f>
        <v>82333385</v>
      </c>
    </row>
    <row r="54" spans="1:33" s="94" customFormat="1" ht="17.25" customHeight="1" x14ac:dyDescent="0.15">
      <c r="A54" s="7" t="s">
        <v>263</v>
      </c>
      <c r="B54" s="129">
        <f>M54+X54+金融債!B54+非居住者債!B54</f>
        <v>72</v>
      </c>
      <c r="C54" s="129">
        <f>N54+Y54+金融債!C54+非居住者債!C54</f>
        <v>16708328</v>
      </c>
      <c r="D54" s="129">
        <f>O54+Z54+金融債!D54+非居住者債!D54</f>
        <v>473</v>
      </c>
      <c r="E54" s="130">
        <f>P54+AA54+金融債!E54+非居住者債!E54</f>
        <v>24877770</v>
      </c>
      <c r="F54" s="129">
        <f>Q54+AB54+金融債!F54+非居住者債!F54</f>
        <v>139880</v>
      </c>
      <c r="G54" s="130">
        <f>R54+AC54+金融債!G54+非居住者債!G54+非居住者債!H54</f>
        <v>210866</v>
      </c>
      <c r="H54" s="129">
        <f>S54+AD54+金融債!H54+非居住者債!I54</f>
        <v>25228516</v>
      </c>
      <c r="I54" s="129">
        <f>T54+AE54+金融債!I54+非居住者債!J54</f>
        <v>-8520189</v>
      </c>
      <c r="J54" s="129">
        <f>U54+AF54+金融債!J54+非居住者債!K54</f>
        <v>11262</v>
      </c>
      <c r="K54" s="129">
        <f>V54+AG54+金融債!K54+非居住者債!L54</f>
        <v>1320884168</v>
      </c>
      <c r="L54" s="131"/>
      <c r="M54" s="129">
        <f>'国債（JGB）'!B54+地方債!B54+政保債!B54+財投機関債等!B54</f>
        <v>36</v>
      </c>
      <c r="N54" s="129">
        <f>'国債（JGB）'!C54+地方債!C54+政保債!C54+財投機関債等!C54</f>
        <v>16097934</v>
      </c>
      <c r="O54" s="129">
        <f>'国債（JGB）'!D54+地方債!D54+政保債!D54+財投機関債等!D54</f>
        <v>361</v>
      </c>
      <c r="P54" s="130">
        <f>'国債（JGB）'!E54+地方債!E54+政保債!E54+財投機関債等!E54</f>
        <v>24017850</v>
      </c>
      <c r="Q54" s="129">
        <f>'国債（JGB）'!F54+地方債!F54+政保債!F54+財投機関債等!F54</f>
        <v>137025</v>
      </c>
      <c r="R54" s="130">
        <f>'国債（JGB）'!G54+地方債!G54+政保債!G54+財投機関債等!G54</f>
        <v>207199</v>
      </c>
      <c r="S54" s="129">
        <f>'国債（JGB）'!H54+地方債!H54+政保債!H54+財投機関債等!H54</f>
        <v>24362074</v>
      </c>
      <c r="T54" s="129">
        <f>'国債（JGB）'!I54+地方債!I54+政保債!I54+財投機関債等!I54</f>
        <v>-8264141</v>
      </c>
      <c r="U54" s="129">
        <f>'国債（JGB）'!J54+地方債!J54+政保債!J54+財投機関債等!J54</f>
        <v>6733</v>
      </c>
      <c r="V54" s="129">
        <f>'国債（JGB）'!K54+地方債!K54+政保債!K54+財投機関債等!K54</f>
        <v>1226468661</v>
      </c>
      <c r="W54" s="70"/>
      <c r="X54" s="5">
        <f>普通社債!B54+資産担保型社債!B54+'転換社債（CB）'!B54</f>
        <v>32</v>
      </c>
      <c r="Y54" s="5">
        <f>普通社債!C54+資産担保型社債!C54+'転換社債（CB）'!C54</f>
        <v>521904</v>
      </c>
      <c r="Z54" s="5">
        <f>普通社債!D54+資産担保型社債!D54+'転換社債（CB）'!D54</f>
        <v>103</v>
      </c>
      <c r="AA54" s="5">
        <f>普通社債!E54+資産担保型社債!E54+'転換社債（CB）'!E54</f>
        <v>733000</v>
      </c>
      <c r="AB54" s="5">
        <f>普通社債!F54+資産担保型社債!F54+'転換社債（CB）'!F54</f>
        <v>2855</v>
      </c>
      <c r="AC54" s="5">
        <f>普通社債!G54+資産担保型社債!G54+'転換社債（CB）'!G54+'転換社債（CB）'!H54</f>
        <v>3667</v>
      </c>
      <c r="AD54" s="5">
        <f>普通社債!H54+資産担保型社債!H54+'転換社債（CB）'!I54</f>
        <v>739522</v>
      </c>
      <c r="AE54" s="5">
        <f>普通社債!I54+資産担保型社債!I54+'転換社債（CB）'!J54</f>
        <v>-217618</v>
      </c>
      <c r="AF54" s="5">
        <f>普通社債!J54+資産担保型社債!J54+'転換社債（CB）'!K54</f>
        <v>4046</v>
      </c>
      <c r="AG54" s="5">
        <f>普通社債!K54+資産担保型社債!K54+'転換社債（CB）'!L54</f>
        <v>82115767</v>
      </c>
    </row>
    <row r="55" spans="1:33" s="94" customFormat="1" ht="17.25" customHeight="1" x14ac:dyDescent="0.15">
      <c r="A55" s="7" t="s">
        <v>267</v>
      </c>
      <c r="B55" s="129">
        <f>M55+X55+金融債!B55+非居住者債!B55</f>
        <v>112</v>
      </c>
      <c r="C55" s="129">
        <f>N55+Y55+金融債!C55+非居住者債!C55</f>
        <v>17611422</v>
      </c>
      <c r="D55" s="130">
        <f>O55+Z55+金融債!D55+非居住者債!D55</f>
        <v>404</v>
      </c>
      <c r="E55" s="130">
        <f>P55+AA55+金融債!E55+非居住者債!E55</f>
        <v>14003999</v>
      </c>
      <c r="F55" s="130">
        <f>Q55+AB55+金融債!F55+非居住者債!F55</f>
        <v>128515</v>
      </c>
      <c r="G55" s="130">
        <f>R55+AC55+金融債!G55+非居住者債!G55+非居住者債!H55</f>
        <v>245520</v>
      </c>
      <c r="H55" s="130">
        <f>S55+AD55+金融債!H55+非居住者債!I55</f>
        <v>14378034</v>
      </c>
      <c r="I55" s="129">
        <f>T55+AE55+金融債!I55+非居住者債!J55</f>
        <v>3233386</v>
      </c>
      <c r="J55" s="129">
        <f>U55+AF55+金融債!J55+非居住者債!K55</f>
        <v>11303</v>
      </c>
      <c r="K55" s="129">
        <f>V55+AG55+金融債!K55+非居住者債!L55</f>
        <v>1324117554</v>
      </c>
      <c r="L55" s="131"/>
      <c r="M55" s="129">
        <f>'国債（JGB）'!B55+地方債!B55+政保債!B55+財投機関債等!B55</f>
        <v>62</v>
      </c>
      <c r="N55" s="129">
        <f>'国債（JGB）'!C55+地方債!C55+政保債!C55+財投機関債等!C55</f>
        <v>16274312</v>
      </c>
      <c r="O55" s="130">
        <f>'国債（JGB）'!D55+地方債!D55+政保債!D55+財投機関債等!D55</f>
        <v>351</v>
      </c>
      <c r="P55" s="130">
        <f>'国債（JGB）'!E55+地方債!E55+政保債!E55+財投機関債等!E55</f>
        <v>13499104</v>
      </c>
      <c r="Q55" s="130">
        <f>'国債（JGB）'!F55+地方債!F55+政保債!F55+財投機関債等!F55</f>
        <v>128515</v>
      </c>
      <c r="R55" s="130">
        <f>'国債（JGB）'!G55+地方債!G55+政保債!G55+財投機関債等!G55</f>
        <v>243181</v>
      </c>
      <c r="S55" s="130">
        <f>'国債（JGB）'!H55+地方債!H55+政保債!H55+財投機関債等!H55</f>
        <v>13870800</v>
      </c>
      <c r="T55" s="129">
        <f>'国債（JGB）'!I55+地方債!I55+政保債!I55+財投機関債等!I55</f>
        <v>2403511</v>
      </c>
      <c r="U55" s="129">
        <f>'国債（JGB）'!J55+地方債!J55+政保債!J55+財投機関債等!J55</f>
        <v>6752</v>
      </c>
      <c r="V55" s="129">
        <f>'国債（JGB）'!K55+地方債!K55+政保債!K55+財投機関債等!K55</f>
        <v>1228872172</v>
      </c>
      <c r="W55" s="70"/>
      <c r="X55" s="5">
        <f>普通社債!B55+資産担保型社債!B55+'転換社債（CB）'!B55</f>
        <v>43</v>
      </c>
      <c r="Y55" s="5">
        <f>普通社債!C55+資産担保型社債!C55+'転換社債（CB）'!C55</f>
        <v>1175100</v>
      </c>
      <c r="Z55" s="5">
        <f>普通社債!D55+資産担保型社債!D55+'転換社債（CB）'!D55</f>
        <v>48</v>
      </c>
      <c r="AA55" s="5">
        <f>普通社債!E55+資産担保型社債!E55+'転換社債（CB）'!E55</f>
        <v>354105</v>
      </c>
      <c r="AB55" s="5">
        <f>普通社債!F55+資産担保型社債!F55+'転換社債（CB）'!F55</f>
        <v>0</v>
      </c>
      <c r="AC55" s="5">
        <f>普通社債!G55+資産担保型社債!G55+'転換社債（CB）'!G55+'転換社債（CB）'!H55</f>
        <v>2239</v>
      </c>
      <c r="AD55" s="5">
        <f>普通社債!H55+資産担保型社債!H55+'転換社債（CB）'!I55</f>
        <v>356344</v>
      </c>
      <c r="AE55" s="5">
        <f>普通社債!I55+資産担保型社債!I55+'転換社債（CB）'!J55</f>
        <v>818755</v>
      </c>
      <c r="AF55" s="5">
        <f>普通社債!J55+資産担保型社債!J55+'転換社債（CB）'!K55</f>
        <v>4065</v>
      </c>
      <c r="AG55" s="5">
        <f>普通社債!K55+資産担保型社債!K55+'転換社債（CB）'!L55</f>
        <v>82934522</v>
      </c>
    </row>
    <row r="56" spans="1:33" s="94" customFormat="1" ht="17.25" customHeight="1" x14ac:dyDescent="0.15">
      <c r="A56" s="7" t="s">
        <v>268</v>
      </c>
      <c r="B56" s="130">
        <f>M56+X56+金融債!B56+非居住者債!B56</f>
        <v>84</v>
      </c>
      <c r="C56" s="130">
        <f>N56+Y56+金融債!C56+非居住者債!C56</f>
        <v>17872238</v>
      </c>
      <c r="D56" s="130">
        <f>O56+Z56+金融債!D56+非居住者債!D56</f>
        <v>392</v>
      </c>
      <c r="E56" s="130">
        <f>P56+AA56+金融債!E56+非居住者債!E56</f>
        <v>15139942</v>
      </c>
      <c r="F56" s="130">
        <f>Q56+AB56+金融債!F56+非居住者債!F56</f>
        <v>140480</v>
      </c>
      <c r="G56" s="130">
        <f>R56+AC56+金融債!G56+非居住者債!G56+非居住者債!H56</f>
        <v>210568</v>
      </c>
      <c r="H56" s="130">
        <f>S56+AD56+金融債!H56+非居住者債!I56</f>
        <v>15490990</v>
      </c>
      <c r="I56" s="130">
        <f>T56+AE56+金融債!I56+非居住者債!J56</f>
        <v>2381246</v>
      </c>
      <c r="J56" s="129">
        <f>U56+AF56+金融債!J56+非居住者債!K56</f>
        <v>11316</v>
      </c>
      <c r="K56" s="129">
        <f>V56+AG56+金融債!K56+非居住者債!L56</f>
        <v>1326498800</v>
      </c>
      <c r="L56" s="131"/>
      <c r="M56" s="132">
        <f>'国債（JGB）'!B56+地方債!B56+政保債!B56+財投機関債等!B56</f>
        <v>47</v>
      </c>
      <c r="N56" s="130">
        <f>'国債（JGB）'!C56+地方債!C56+政保債!C56+財投機関債等!C56</f>
        <v>17062925</v>
      </c>
      <c r="O56" s="130">
        <f>'国債（JGB）'!D56+地方債!D56+政保債!D56+財投機関債等!D56</f>
        <v>323</v>
      </c>
      <c r="P56" s="130">
        <f>'国債（JGB）'!E56+地方債!E56+政保債!E56+財投機関債等!E56</f>
        <v>14393409</v>
      </c>
      <c r="Q56" s="130">
        <f>'国債（JGB）'!F56+地方債!F56+政保債!F56+財投機関債等!F56</f>
        <v>140480</v>
      </c>
      <c r="R56" s="130">
        <f>'国債（JGB）'!G56+地方債!G56+政保債!G56+財投機関債等!G56</f>
        <v>199745</v>
      </c>
      <c r="S56" s="130">
        <f>'国債（JGB）'!H56+地方債!H56+政保債!H56+財投機関債等!H56</f>
        <v>14733634</v>
      </c>
      <c r="T56" s="130">
        <f>'国債（JGB）'!I56+地方債!I56+政保債!I56+財投機関債等!I56</f>
        <v>2329290</v>
      </c>
      <c r="U56" s="129">
        <f>'国債（JGB）'!J56+地方債!J56+政保債!J56+財投機関債等!J56</f>
        <v>6764</v>
      </c>
      <c r="V56" s="129">
        <f>'国債（JGB）'!K56+地方債!K56+政保債!K56+財投機関債等!K56</f>
        <v>1231201462</v>
      </c>
      <c r="W56" s="70"/>
      <c r="X56" s="5">
        <f>普通社債!B56+資産担保型社債!B56+'転換社債（CB）'!B56</f>
        <v>33</v>
      </c>
      <c r="Y56" s="5">
        <f>普通社債!C56+資産担保型社債!C56+'転換社債（CB）'!C56</f>
        <v>618553</v>
      </c>
      <c r="Z56" s="5">
        <f>普通社債!D56+資産担保型社債!D56+'転換社債（CB）'!D56</f>
        <v>58</v>
      </c>
      <c r="AA56" s="5">
        <f>普通社債!E56+資産担保型社債!E56+'転換社債（CB）'!E56</f>
        <v>471113</v>
      </c>
      <c r="AB56" s="5">
        <f>普通社債!F56+資産担保型社債!F56+'転換社債（CB）'!F56</f>
        <v>0</v>
      </c>
      <c r="AC56" s="5">
        <f>普通社債!G56+資産担保型社債!G56+'転換社債（CB）'!G56+'転換社債（CB）'!H56</f>
        <v>10823</v>
      </c>
      <c r="AD56" s="5">
        <f>普通社債!H56+資産担保型社債!H56+'転換社債（CB）'!I56</f>
        <v>481936</v>
      </c>
      <c r="AE56" s="5">
        <f>普通社債!I56+資産担保型社債!I56+'転換社債（CB）'!J56</f>
        <v>136616</v>
      </c>
      <c r="AF56" s="5">
        <f>普通社債!J56+資産担保型社債!J56+'転換社債（CB）'!K56</f>
        <v>4069</v>
      </c>
      <c r="AG56" s="5">
        <f>普通社債!K56+資産担保型社債!K56+'転換社債（CB）'!L56</f>
        <v>83071138</v>
      </c>
    </row>
    <row r="57" spans="1:33" s="94" customFormat="1" ht="17.25" customHeight="1" x14ac:dyDescent="0.15">
      <c r="A57" s="7" t="s">
        <v>269</v>
      </c>
      <c r="B57" s="130">
        <f>M57+X57+金融債!B57+非居住者債!B57</f>
        <v>135</v>
      </c>
      <c r="C57" s="130">
        <f>N57+Y57+金融債!C57+非居住者債!C57</f>
        <v>20440434</v>
      </c>
      <c r="D57" s="129">
        <f>O57+Z57+金融債!D57+非居住者債!D57</f>
        <v>477</v>
      </c>
      <c r="E57" s="130">
        <f>P57+AA57+金融債!E57+非居住者債!E57</f>
        <v>34304571</v>
      </c>
      <c r="F57" s="129">
        <f>Q57+AB57+金融債!F57+非居住者債!F57</f>
        <v>118063</v>
      </c>
      <c r="G57" s="130">
        <f>R57+AC57+金融債!G57+非居住者債!G57+非居住者債!H57</f>
        <v>278195</v>
      </c>
      <c r="H57" s="129">
        <f>S57+AD57+金融債!H57+非居住者債!I57</f>
        <v>34700829</v>
      </c>
      <c r="I57" s="129">
        <f>T57+AE57+金融債!I57+非居住者債!J57</f>
        <v>-14260396</v>
      </c>
      <c r="J57" s="129">
        <f>U57+AF57+金融債!J57+非居住者債!K57</f>
        <v>11327</v>
      </c>
      <c r="K57" s="129">
        <f>V57+AG57+金融債!K57+非居住者債!L57</f>
        <v>1312238401</v>
      </c>
      <c r="L57" s="131"/>
      <c r="M57" s="132">
        <f>'国債（JGB）'!B57+地方債!B57+政保債!B57+財投機関債等!B57</f>
        <v>50</v>
      </c>
      <c r="N57" s="130">
        <f>'国債（JGB）'!C57+地方債!C57+政保債!C57+財投機関債等!C57</f>
        <v>18816755</v>
      </c>
      <c r="O57" s="129">
        <f>'国債（JGB）'!D57+地方債!D57+政保債!D57+財投機関債等!D57</f>
        <v>360</v>
      </c>
      <c r="P57" s="130">
        <f>'国債（JGB）'!E57+地方債!E57+政保債!E57+財投機関債等!E57</f>
        <v>32681621</v>
      </c>
      <c r="Q57" s="129">
        <f>'国債（JGB）'!F57+地方債!F57+政保債!F57+財投機関債等!F57</f>
        <v>118063</v>
      </c>
      <c r="R57" s="130">
        <f>'国債（JGB）'!G57+地方債!G57+政保債!G57+財投機関債等!G57</f>
        <v>276241</v>
      </c>
      <c r="S57" s="129">
        <f>'国債（JGB）'!H57+地方債!H57+政保債!H57+財投機関債等!H57</f>
        <v>33075925</v>
      </c>
      <c r="T57" s="129">
        <f>'国債（JGB）'!I57+地方債!I57+政保債!I57+財投機関債等!I57</f>
        <v>-14259171</v>
      </c>
      <c r="U57" s="129">
        <f>'国債（JGB）'!J57+地方債!J57+政保債!J57+財投機関債等!J57</f>
        <v>6753</v>
      </c>
      <c r="V57" s="129">
        <f>'国債（JGB）'!K57+地方債!K57+政保債!K57+財投機関債等!K57</f>
        <v>1216942289</v>
      </c>
      <c r="W57" s="70"/>
      <c r="X57" s="5">
        <f>普通社債!B57+資産担保型社債!B57+'転換社債（CB）'!B57</f>
        <v>77</v>
      </c>
      <c r="Y57" s="5">
        <f>普通社債!C57+資産担保型社債!C57+'転換社債（CB）'!C57</f>
        <v>1435979</v>
      </c>
      <c r="Z57" s="5">
        <f>普通社債!D57+資産担保型社債!D57+'転換社債（CB）'!D57</f>
        <v>103</v>
      </c>
      <c r="AA57" s="5">
        <f>普通社債!E57+資産担保型社債!E57+'転換社債（CB）'!E57</f>
        <v>1339500</v>
      </c>
      <c r="AB57" s="5">
        <f>普通社債!F57+資産担保型社債!F57+'転換社債（CB）'!F57</f>
        <v>0</v>
      </c>
      <c r="AC57" s="5">
        <f>普通社債!G57+資産担保型社債!G57+'転換社債（CB）'!G57+'転換社債（CB）'!H57</f>
        <v>1954</v>
      </c>
      <c r="AD57" s="5">
        <f>普通社債!H57+資産担保型社債!H57+'転換社債（CB）'!I57</f>
        <v>1341454</v>
      </c>
      <c r="AE57" s="5">
        <f>普通社債!I57+資産担保型社債!I57+'転換社債（CB）'!J57</f>
        <v>94525</v>
      </c>
      <c r="AF57" s="5">
        <f>普通社債!J57+資産担保型社債!J57+'転換社債（CB）'!K57</f>
        <v>4092</v>
      </c>
      <c r="AG57" s="5">
        <f>普通社債!K57+資産担保型社債!K57+'転換社債（CB）'!L57</f>
        <v>83165662</v>
      </c>
    </row>
    <row r="58" spans="1:33" s="94" customFormat="1" ht="17.25" customHeight="1" x14ac:dyDescent="0.15">
      <c r="A58" s="7" t="s">
        <v>270</v>
      </c>
      <c r="B58" s="133">
        <f>M58+X58+金融債!B58+非居住者債!B58</f>
        <v>130</v>
      </c>
      <c r="C58" s="133">
        <f>N58+Y58+金融債!C58+非居住者債!C58</f>
        <v>18522808</v>
      </c>
      <c r="D58" s="133">
        <f>O58+Z58+金融債!D58+非居住者債!D58</f>
        <v>416</v>
      </c>
      <c r="E58" s="133">
        <f>P58+AA58+金融債!E58+非居住者債!E58</f>
        <v>11005595</v>
      </c>
      <c r="F58" s="133">
        <f>Q58+AB58+金融債!F58+非居住者債!F58</f>
        <v>113218</v>
      </c>
      <c r="G58" s="133">
        <f>R58+AC58+金融債!G58+非居住者債!G58+非居住者債!H58</f>
        <v>212153</v>
      </c>
      <c r="H58" s="133">
        <f>S58+AD58+金融債!H58+非居住者債!I58</f>
        <v>11330966</v>
      </c>
      <c r="I58" s="133">
        <f>T58+AE58+金融債!I58+非居住者債!J58</f>
        <v>7191840</v>
      </c>
      <c r="J58" s="129">
        <f>U58+AF58+金融債!J58+非居住者債!K58</f>
        <v>11382</v>
      </c>
      <c r="K58" s="129">
        <f>V58+AG58+金融債!K58+非居住者債!L58</f>
        <v>1319430244</v>
      </c>
      <c r="L58" s="131"/>
      <c r="M58" s="129">
        <f>'国債（JGB）'!B58+地方債!B58+政保債!B58+財投機関債等!B58</f>
        <v>62</v>
      </c>
      <c r="N58" s="133">
        <f>'国債（JGB）'!C58+地方債!C58+政保債!C58+財投機関債等!C58</f>
        <v>17051120</v>
      </c>
      <c r="O58" s="133">
        <f>'国債（JGB）'!D58+地方債!D58+政保債!D58+財投機関債等!D58</f>
        <v>303</v>
      </c>
      <c r="P58" s="133">
        <f>'国債（JGB）'!E58+地方債!E58+政保債!E58+財投機関債等!E58</f>
        <v>10164325</v>
      </c>
      <c r="Q58" s="133">
        <f>'国債（JGB）'!F58+地方債!F58+政保債!F58+財投機関債等!F58</f>
        <v>113218</v>
      </c>
      <c r="R58" s="133">
        <f>'国債（JGB）'!G58+地方債!G58+政保債!G58+財投機関債等!G58</f>
        <v>209758</v>
      </c>
      <c r="S58" s="133">
        <f>'国債（JGB）'!H58+地方債!H58+政保債!H58+財投機関債等!H58</f>
        <v>10487301</v>
      </c>
      <c r="T58" s="133">
        <f>'国債（JGB）'!I58+地方債!I58+政保債!I58+財投機関債等!I58</f>
        <v>6563817</v>
      </c>
      <c r="U58" s="129">
        <f>'国債（JGB）'!J58+地方債!J58+政保債!J58+財投機関債等!J58</f>
        <v>6786</v>
      </c>
      <c r="V58" s="129">
        <f>'国債（JGB）'!K58+地方債!K58+政保債!K58+財投機関債等!K58</f>
        <v>1223506109</v>
      </c>
      <c r="W58" s="70"/>
      <c r="X58" s="5">
        <f>普通社債!B58+資産担保型社債!B58+'転換社債（CB）'!B58</f>
        <v>59</v>
      </c>
      <c r="Y58" s="5">
        <f>普通社債!C58+資産担保型社債!C58+'転換社債（CB）'!C58</f>
        <v>1209138</v>
      </c>
      <c r="Z58" s="5">
        <f>普通社債!D58+資産担保型社債!D58+'転換社債（CB）'!D58</f>
        <v>100</v>
      </c>
      <c r="AA58" s="5">
        <f>普通社債!E58+資産担保型社債!E58+'転換社債（CB）'!E58</f>
        <v>556700</v>
      </c>
      <c r="AB58" s="5">
        <f>普通社債!F58+資産担保型社債!F58+'転換社債（CB）'!F58</f>
        <v>0</v>
      </c>
      <c r="AC58" s="5">
        <f>普通社債!G58+資産担保型社債!G58+'転換社債（CB）'!G58+'転換社債（CB）'!H58</f>
        <v>2395</v>
      </c>
      <c r="AD58" s="5">
        <f>普通社債!H58+資産担保型社債!H58+'転換社債（CB）'!I58</f>
        <v>559095</v>
      </c>
      <c r="AE58" s="5">
        <f>普通社債!I58+資産担保型社債!I58+'転換社債（CB）'!J58</f>
        <v>650043</v>
      </c>
      <c r="AF58" s="5">
        <f>普通社債!J58+資産担保型社債!J58+'転換社債（CB）'!K58</f>
        <v>4117</v>
      </c>
      <c r="AG58" s="5">
        <f>普通社債!K58+資産担保型社債!K58+'転換社債（CB）'!L58</f>
        <v>83815705</v>
      </c>
    </row>
    <row r="59" spans="1:33" s="94" customFormat="1" ht="17.25" customHeight="1" x14ac:dyDescent="0.15">
      <c r="A59" s="7" t="s">
        <v>271</v>
      </c>
      <c r="B59" s="130">
        <f>M59+X59+金融債!B59+非居住者債!B59</f>
        <v>75</v>
      </c>
      <c r="C59" s="130">
        <f>N59+Y59+金融債!C59+非居住者債!C59</f>
        <v>17018639</v>
      </c>
      <c r="D59" s="130">
        <f>O59+Z59+金融債!D59+非居住者債!D59</f>
        <v>530</v>
      </c>
      <c r="E59" s="130">
        <f>P59+AA59+金融債!E59+非居住者債!E59</f>
        <v>11152392</v>
      </c>
      <c r="F59" s="130">
        <f>Q59+AB59+金融債!F59+非居住者債!F59</f>
        <v>111790</v>
      </c>
      <c r="G59" s="130">
        <f>R59+AC59+金融債!G59+非居住者債!G59+非居住者債!H59</f>
        <v>161346</v>
      </c>
      <c r="H59" s="130">
        <f>S59+AD59+金融債!H59+非居住者債!I59</f>
        <v>11425528</v>
      </c>
      <c r="I59" s="130">
        <f>T59+AE59+金融債!I59+非居住者債!J59</f>
        <v>5593110</v>
      </c>
      <c r="J59" s="129">
        <f>U59+AF59+金融債!J59+非居住者債!K59</f>
        <v>11403</v>
      </c>
      <c r="K59" s="129">
        <f>V59+AG59+金融債!K59+非居住者債!L59</f>
        <v>1325023352</v>
      </c>
      <c r="L59" s="131"/>
      <c r="M59" s="132">
        <f>'国債（JGB）'!B59+地方債!B59+政保債!B59+財投機関債等!B59</f>
        <v>36</v>
      </c>
      <c r="N59" s="130">
        <f>'国債（JGB）'!C59+地方債!C59+政保債!C59+財投機関債等!C59</f>
        <v>16298950</v>
      </c>
      <c r="O59" s="130">
        <f>'国債（JGB）'!D59+地方債!D59+政保債!D59+財投機関債等!D59</f>
        <v>300</v>
      </c>
      <c r="P59" s="130">
        <f>'国債（JGB）'!E59+地方債!E59+政保債!E59+財投機関債等!E59</f>
        <v>10463202</v>
      </c>
      <c r="Q59" s="130">
        <f>'国債（JGB）'!F59+地方債!F59+政保債!F59+財投機関債等!F59</f>
        <v>111790</v>
      </c>
      <c r="R59" s="130">
        <f>'国債（JGB）'!G59+地方債!G59+政保債!G59+財投機関債等!G59</f>
        <v>150728</v>
      </c>
      <c r="S59" s="130">
        <f>'国債（JGB）'!H59+地方債!H59+政保債!H59+財投機関債等!H59</f>
        <v>10725720</v>
      </c>
      <c r="T59" s="130">
        <f>'国債（JGB）'!I59+地方債!I59+政保債!I59+財投機関債等!I59</f>
        <v>5573229</v>
      </c>
      <c r="U59" s="129">
        <f>'国債（JGB）'!J59+地方債!J59+政保債!J59+財投機関債等!J59</f>
        <v>6797</v>
      </c>
      <c r="V59" s="129">
        <f>'国債（JGB）'!K59+地方債!K59+政保債!K59+財投機関債等!K59</f>
        <v>1229079336</v>
      </c>
      <c r="W59" s="70"/>
      <c r="X59" s="5">
        <f>普通社債!B59+資産担保型社債!B59+'転換社債（CB）'!B59</f>
        <v>36</v>
      </c>
      <c r="Y59" s="5">
        <f>普通社債!C59+資産担保型社債!C59+'転換社債（CB）'!C59</f>
        <v>634089</v>
      </c>
      <c r="Z59" s="5">
        <f>普通社債!D59+資産担保型社債!D59+'転換社債（CB）'!D59</f>
        <v>225</v>
      </c>
      <c r="AA59" s="5">
        <f>普通社債!E59+資産担保型社債!E59+'転換社債（CB）'!E59</f>
        <v>561000</v>
      </c>
      <c r="AB59" s="5">
        <f>普通社債!F59+資産担保型社債!F59+'転換社債（CB）'!F59</f>
        <v>0</v>
      </c>
      <c r="AC59" s="5">
        <f>普通社債!G59+資産担保型社債!G59+'転換社債（CB）'!G59+'転換社債（CB）'!H59</f>
        <v>10618</v>
      </c>
      <c r="AD59" s="5">
        <f>普通社債!H59+資産担保型社債!H59+'転換社債（CB）'!I59</f>
        <v>571618</v>
      </c>
      <c r="AE59" s="5">
        <f>普通社債!I59+資産担保型社債!I59+'転換社債（CB）'!J59</f>
        <v>62471</v>
      </c>
      <c r="AF59" s="5">
        <f>普通社債!J59+資産担保型社債!J59+'転換社債（CB）'!K59</f>
        <v>4129</v>
      </c>
      <c r="AG59" s="5">
        <f>普通社債!K59+資産担保型社債!K59+'転換社債（CB）'!L59</f>
        <v>83878176</v>
      </c>
    </row>
    <row r="60" spans="1:33" s="94" customFormat="1" ht="17.25" customHeight="1" x14ac:dyDescent="0.15">
      <c r="A60" s="7" t="s">
        <v>272</v>
      </c>
      <c r="B60" s="129">
        <f>M60+X60+金融債!B60+非居住者債!B60</f>
        <v>137</v>
      </c>
      <c r="C60" s="129">
        <f>N60+Y60+金融債!C60+非居住者債!C60</f>
        <v>18498492</v>
      </c>
      <c r="D60" s="129">
        <f>O60+Z60+金融債!D60+非居住者債!D60</f>
        <v>594</v>
      </c>
      <c r="E60" s="130">
        <f>P60+AA60+金融債!E60+非居住者債!E60</f>
        <v>27107059</v>
      </c>
      <c r="F60" s="129">
        <f>Q60+AB60+金融債!F60+非居住者債!F60</f>
        <v>122119</v>
      </c>
      <c r="G60" s="130">
        <f>R60+AC60+金融債!G60+非居住者債!G60+非居住者債!H60</f>
        <v>185354</v>
      </c>
      <c r="H60" s="129">
        <f>S60+AD60+金融債!H60+非居住者債!I60</f>
        <v>27414532</v>
      </c>
      <c r="I60" s="129">
        <f>T60+AE60+金融債!I60+非居住者債!J60</f>
        <v>-8916041</v>
      </c>
      <c r="J60" s="129">
        <f>U60+AF60+金融債!J60+非居住者債!K60</f>
        <v>11413</v>
      </c>
      <c r="K60" s="129">
        <f>V60+AG60+金融債!K60+非居住者債!L60</f>
        <v>1316107310</v>
      </c>
      <c r="L60" s="131"/>
      <c r="M60" s="129">
        <f>'国債（JGB）'!B60+地方債!B60+政保債!B60+財投機関債等!B60</f>
        <v>58</v>
      </c>
      <c r="N60" s="129">
        <f>'国債（JGB）'!C60+地方債!C60+政保債!C60+財投機関債等!C60</f>
        <v>16872407</v>
      </c>
      <c r="O60" s="129">
        <f>'国債（JGB）'!D60+地方債!D60+政保債!D60+財投機関債等!D60</f>
        <v>356</v>
      </c>
      <c r="P60" s="130">
        <f>'国債（JGB）'!E60+地方債!E60+政保債!E60+財投機関債等!E60</f>
        <v>26069795</v>
      </c>
      <c r="Q60" s="129">
        <f>'国債（JGB）'!F60+地方債!F60+政保債!F60+財投機関債等!F60</f>
        <v>122049</v>
      </c>
      <c r="R60" s="130">
        <f>'国債（JGB）'!G60+地方債!G60+政保債!G60+財投機関債等!G60</f>
        <v>157776</v>
      </c>
      <c r="S60" s="129">
        <f>'国債（JGB）'!H60+地方債!H60+政保債!H60+財投機関債等!H60</f>
        <v>26349620</v>
      </c>
      <c r="T60" s="129">
        <f>'国債（JGB）'!I60+地方債!I60+政保債!I60+財投機関債等!I60</f>
        <v>-9477214</v>
      </c>
      <c r="U60" s="129">
        <f>'国債（JGB）'!J60+地方債!J60+政保債!J60+財投機関債等!J60</f>
        <v>6790</v>
      </c>
      <c r="V60" s="129">
        <f>'国債（JGB）'!K60+地方債!K60+政保債!K60+財投機関債等!K60</f>
        <v>1219602121</v>
      </c>
      <c r="W60" s="70"/>
      <c r="X60" s="5">
        <f>普通社債!B60+資産担保型社債!B60+'転換社債（CB）'!B60</f>
        <v>66</v>
      </c>
      <c r="Y60" s="5">
        <f>普通社債!C60+資産担保型社債!C60+'転換社債（CB）'!C60</f>
        <v>1327365</v>
      </c>
      <c r="Z60" s="5">
        <f>普通社債!D60+資産担保型社債!D60+'転換社債（CB）'!D60</f>
        <v>226</v>
      </c>
      <c r="AA60" s="5">
        <f>普通社債!E60+資産担保型社債!E60+'転換社債（CB）'!E60</f>
        <v>892164</v>
      </c>
      <c r="AB60" s="5">
        <f>普通社債!F60+資産担保型社債!F60+'転換社債（CB）'!F60</f>
        <v>70</v>
      </c>
      <c r="AC60" s="5">
        <f>普通社債!G60+資産担保型社債!G60+'転換社債（CB）'!G60+'転換社債（CB）'!H60</f>
        <v>27578</v>
      </c>
      <c r="AD60" s="5">
        <f>普通社債!H60+資産担保型社債!H60+'転換社債（CB）'!I60</f>
        <v>919812</v>
      </c>
      <c r="AE60" s="5">
        <f>普通社債!I60+資産担保型社債!I60+'転換社債（CB）'!J60</f>
        <v>407553</v>
      </c>
      <c r="AF60" s="5">
        <f>普通社債!J60+資産担保型社債!J60+'転換社債（CB）'!K60</f>
        <v>4140</v>
      </c>
      <c r="AG60" s="5">
        <f>普通社債!K60+資産担保型社債!K60+'転換社債（CB）'!L60</f>
        <v>84285729</v>
      </c>
    </row>
    <row r="61" spans="1:33" s="94" customFormat="1" ht="17.25" customHeight="1" x14ac:dyDescent="0.15">
      <c r="A61" s="7" t="s">
        <v>273</v>
      </c>
      <c r="B61" s="130">
        <f>M61+X61+金融債!B61+非居住者債!B61</f>
        <v>146</v>
      </c>
      <c r="C61" s="130">
        <f>N61+Y61+金融債!C61+非居住者債!C61</f>
        <v>21062087</v>
      </c>
      <c r="D61" s="130">
        <f>O61+Z61+金融債!D61+非居住者債!D61</f>
        <v>408</v>
      </c>
      <c r="E61" s="130">
        <f>P61+AA61+金融債!E61+非居住者債!E61</f>
        <v>8629894</v>
      </c>
      <c r="F61" s="130">
        <f>Q61+AB61+金融債!F61+非居住者債!F61</f>
        <v>123178</v>
      </c>
      <c r="G61" s="130">
        <f>R61+AC61+金融債!G61+非居住者債!G61+非居住者債!H61</f>
        <v>131710</v>
      </c>
      <c r="H61" s="130">
        <f>S61+AD61+金融債!H61+非居住者債!I61</f>
        <v>8884783</v>
      </c>
      <c r="I61" s="130">
        <f>T61+AE61+金融債!I61+非居住者債!J61</f>
        <v>12177303</v>
      </c>
      <c r="J61" s="129">
        <f>U61+AF61+金融債!J61+非居住者債!K61</f>
        <v>11465</v>
      </c>
      <c r="K61" s="129">
        <f>V61+AG61+金融債!K61+非居住者債!L61</f>
        <v>1328284614</v>
      </c>
      <c r="L61" s="131"/>
      <c r="M61" s="132">
        <f>'国債（JGB）'!B61+地方債!B61+政保債!B61+財投機関債等!B61</f>
        <v>81</v>
      </c>
      <c r="N61" s="130">
        <f>'国債（JGB）'!C61+地方債!C61+政保債!C61+財投機関債等!C61</f>
        <v>19586927</v>
      </c>
      <c r="O61" s="130">
        <f>'国債（JGB）'!D61+地方債!D61+政保債!D61+財投機関債等!D61</f>
        <v>361</v>
      </c>
      <c r="P61" s="130">
        <f>'国債（JGB）'!E61+地方債!E61+政保債!E61+財投機関債等!E61</f>
        <v>7966884</v>
      </c>
      <c r="Q61" s="130">
        <f>'国債（JGB）'!F61+地方債!F61+政保債!F61+財投機関債等!F61</f>
        <v>123178</v>
      </c>
      <c r="R61" s="130">
        <f>'国債（JGB）'!G61+地方債!G61+政保債!G61+財投機関債等!G61</f>
        <v>131675</v>
      </c>
      <c r="S61" s="130">
        <f>'国債（JGB）'!H61+地方債!H61+政保債!H61+財投機関債等!H61</f>
        <v>8221738</v>
      </c>
      <c r="T61" s="130">
        <f>'国債（JGB）'!I61+地方債!I61+政保債!I61+財投機関債等!I61</f>
        <v>11365188</v>
      </c>
      <c r="U61" s="129">
        <f>'国債（JGB）'!J61+地方債!J61+政保債!J61+財投機関債等!J61</f>
        <v>6820</v>
      </c>
      <c r="V61" s="129">
        <f>'国債（JGB）'!K61+地方債!K61+政保債!K61+財投機関債等!K61</f>
        <v>1230967310</v>
      </c>
      <c r="W61" s="70"/>
      <c r="X61" s="5">
        <f>普通社債!B61+資産担保型社債!B61+'転換社債（CB）'!B61</f>
        <v>56</v>
      </c>
      <c r="Y61" s="5">
        <f>普通社債!C61+資産担保型社債!C61+'転換社債（CB）'!C61</f>
        <v>1318900</v>
      </c>
      <c r="Z61" s="5">
        <f>普通社債!D61+資産担保型社債!D61+'転換社債（CB）'!D61</f>
        <v>39</v>
      </c>
      <c r="AA61" s="5">
        <f>普通社債!E61+資産担保型社債!E61+'転換社債（CB）'!E61</f>
        <v>478000</v>
      </c>
      <c r="AB61" s="5">
        <f>普通社債!F61+資産担保型社債!F61+'転換社債（CB）'!F61</f>
        <v>0</v>
      </c>
      <c r="AC61" s="5">
        <f>普通社債!G61+資産担保型社債!G61+'転換社債（CB）'!G61+'転換社債（CB）'!H61</f>
        <v>35</v>
      </c>
      <c r="AD61" s="5">
        <f>普通社債!H61+資産担保型社債!H61+'転換社債（CB）'!I61</f>
        <v>478035</v>
      </c>
      <c r="AE61" s="5">
        <f>普通社債!I61+資産担保型社債!I61+'転換社債（CB）'!J61</f>
        <v>840865</v>
      </c>
      <c r="AF61" s="5">
        <f>普通社債!J61+資産担保型社債!J61+'転換社債（CB）'!K61</f>
        <v>4161</v>
      </c>
      <c r="AG61" s="5">
        <f>普通社債!K61+資産担保型社債!K61+'転換社債（CB）'!L61</f>
        <v>85126594</v>
      </c>
    </row>
    <row r="62" spans="1:33" s="94" customFormat="1" ht="17.25" customHeight="1" x14ac:dyDescent="0.15">
      <c r="A62" s="7" t="s">
        <v>274</v>
      </c>
      <c r="B62" s="130">
        <f>M62+X62+金融債!B62+非居住者債!B62</f>
        <v>99</v>
      </c>
      <c r="C62" s="130">
        <f>N62+Y62+金融債!C62+非居住者債!C62</f>
        <v>20573541</v>
      </c>
      <c r="D62" s="130">
        <f>O62+Z62+金融債!D62+非居住者債!D62</f>
        <v>355</v>
      </c>
      <c r="E62" s="130">
        <f>P62+AA62+金融債!E62+非居住者債!E62</f>
        <v>8741278</v>
      </c>
      <c r="F62" s="130">
        <f>Q62+AB62+金融債!F62+非居住者債!F62</f>
        <v>113065</v>
      </c>
      <c r="G62" s="130">
        <f>R62+AC62+金融債!G62+非居住者債!G62+非居住者債!H62</f>
        <v>143285</v>
      </c>
      <c r="H62" s="130">
        <f>S62+AD62+金融債!H62+非居住者債!I62</f>
        <v>8997628</v>
      </c>
      <c r="I62" s="130">
        <f>T62+AE62+金融債!I62+非居住者債!J62</f>
        <v>11575911</v>
      </c>
      <c r="J62" s="129">
        <f>U62+AF62+金融債!J62+非居住者債!K62</f>
        <v>11507</v>
      </c>
      <c r="K62" s="129">
        <f>V62+AG62+金融債!K62+非居住者債!L62</f>
        <v>1339860525</v>
      </c>
      <c r="L62" s="131"/>
      <c r="M62" s="132">
        <f>'国債（JGB）'!B62+地方債!B62+政保債!B62+財投機関債等!B62</f>
        <v>61</v>
      </c>
      <c r="N62" s="130">
        <f>'国債（JGB）'!C62+地方債!C62+政保債!C62+財投機関債等!C62</f>
        <v>20020521</v>
      </c>
      <c r="O62" s="130">
        <f>'国債（JGB）'!D62+地方債!D62+政保債!D62+財投機関債等!D62</f>
        <v>329</v>
      </c>
      <c r="P62" s="130">
        <f>'国債（JGB）'!E62+地方債!E62+政保債!E62+財投機関債等!E62</f>
        <v>8422206</v>
      </c>
      <c r="Q62" s="130">
        <f>'国債（JGB）'!F62+地方債!F62+政保債!F62+財投機関債等!F62</f>
        <v>113065</v>
      </c>
      <c r="R62" s="130">
        <f>'国債（JGB）'!G62+地方債!G62+政保債!G62+財投機関債等!G62</f>
        <v>142104</v>
      </c>
      <c r="S62" s="130">
        <f>'国債（JGB）'!H62+地方債!H62+政保債!H62+財投機関債等!H62</f>
        <v>8677375</v>
      </c>
      <c r="T62" s="130">
        <f>'国債（JGB）'!I62+地方債!I62+政保債!I62+財投機関債等!I62</f>
        <v>11343144</v>
      </c>
      <c r="U62" s="129">
        <f>'国債（JGB）'!J62+地方債!J62+政保債!J62+財投機関債等!J62</f>
        <v>6840</v>
      </c>
      <c r="V62" s="129">
        <f>'国債（JGB）'!K62+地方債!K62+政保債!K62+財投機関債等!K62</f>
        <v>1242310454</v>
      </c>
      <c r="W62" s="70"/>
      <c r="X62" s="5">
        <f>普通社債!B62+資産担保型社債!B62+'転換社債（CB）'!B62</f>
        <v>35</v>
      </c>
      <c r="Y62" s="5">
        <f>普通社債!C62+資産担保型社債!C62+'転換社債（CB）'!C62</f>
        <v>481600</v>
      </c>
      <c r="Z62" s="5">
        <f>普通社債!D62+資産担保型社債!D62+'転換社債（CB）'!D62</f>
        <v>13</v>
      </c>
      <c r="AA62" s="5">
        <f>普通社債!E62+資産担保型社債!E62+'転換社債（CB）'!E62</f>
        <v>194392</v>
      </c>
      <c r="AB62" s="5">
        <f>普通社債!F62+資産担保型社債!F62+'転換社債（CB）'!F62</f>
        <v>0</v>
      </c>
      <c r="AC62" s="5">
        <f>普通社債!G62+資産担保型社債!G62+'転換社債（CB）'!G62+'転換社債（CB）'!H62</f>
        <v>581</v>
      </c>
      <c r="AD62" s="5">
        <f>普通社債!H62+資産担保型社債!H62+'転換社債（CB）'!I62</f>
        <v>194973</v>
      </c>
      <c r="AE62" s="5">
        <f>普通社債!I62+資産担保型社債!I62+'転換社債（CB）'!J62</f>
        <v>286627</v>
      </c>
      <c r="AF62" s="5">
        <f>普通社債!J62+資産担保型社債!J62+'転換社債（CB）'!K62</f>
        <v>4186</v>
      </c>
      <c r="AG62" s="5">
        <f>普通社債!K62+資産担保型社債!K62+'転換社債（CB）'!L62</f>
        <v>85413221</v>
      </c>
    </row>
    <row r="63" spans="1:33" s="94" customFormat="1" ht="17.25" customHeight="1" x14ac:dyDescent="0.15">
      <c r="A63" s="7" t="s">
        <v>275</v>
      </c>
      <c r="B63" s="129">
        <f>M63+X63+金融債!B63+非居住者債!B63</f>
        <v>154</v>
      </c>
      <c r="C63" s="129">
        <f>N63+Y63+金融債!C63+非居住者債!C63</f>
        <v>21465942</v>
      </c>
      <c r="D63" s="129">
        <f>O63+Z63+金融債!D63+非居住者債!D63</f>
        <v>470</v>
      </c>
      <c r="E63" s="129">
        <f>P63+AA63+金融債!E63+非居住者債!E63</f>
        <v>28382625</v>
      </c>
      <c r="F63" s="129">
        <f>Q63+AB63+金融債!F63+非居住者債!F63</f>
        <v>109683</v>
      </c>
      <c r="G63" s="130">
        <f>R63+AC63+金融債!G63+非居住者債!G63+非居住者債!H63</f>
        <v>147373</v>
      </c>
      <c r="H63" s="129">
        <f>S63+AD63+金融債!H63+非居住者債!I63</f>
        <v>28639681</v>
      </c>
      <c r="I63" s="129">
        <f>T63+AE63+金融債!I63+非居住者債!J63</f>
        <v>-7173739</v>
      </c>
      <c r="J63" s="129">
        <f>U63+AF63+金融債!J63+非居住者債!K63</f>
        <v>11515</v>
      </c>
      <c r="K63" s="129">
        <f>V63+AG63+金融債!K63+非居住者債!L63</f>
        <v>1332686784</v>
      </c>
      <c r="L63" s="131"/>
      <c r="M63" s="129">
        <f>'国債（JGB）'!B63+地方債!B63+政保債!B63+財投機関債等!B63</f>
        <v>67</v>
      </c>
      <c r="N63" s="129">
        <f>'国債（JGB）'!C63+地方債!C63+政保債!C63+財投機関債等!C63</f>
        <v>19164332</v>
      </c>
      <c r="O63" s="129">
        <f>'国債（JGB）'!D63+地方債!D63+政保債!D63+財投機関債等!D63</f>
        <v>379</v>
      </c>
      <c r="P63" s="129">
        <f>'国債（JGB）'!E63+地方債!E63+政保債!E63+財投機関債等!E63</f>
        <v>26630296</v>
      </c>
      <c r="Q63" s="129">
        <f>'国債（JGB）'!F63+地方債!F63+政保債!F63+財投機関債等!F63</f>
        <v>109683</v>
      </c>
      <c r="R63" s="130">
        <f>'国債（JGB）'!G63+地方債!G63+政保債!G63+財投機関債等!G63</f>
        <v>146663</v>
      </c>
      <c r="S63" s="129">
        <f>'国債（JGB）'!H63+地方債!H63+政保債!H63+財投機関債等!H63</f>
        <v>26886642</v>
      </c>
      <c r="T63" s="129">
        <f>'国債（JGB）'!I63+地方債!I63+政保債!I63+財投機関債等!I63</f>
        <v>-7722310</v>
      </c>
      <c r="U63" s="129">
        <f>'国債（JGB）'!J63+地方債!J63+政保債!J63+財投機関債等!J63</f>
        <v>6832</v>
      </c>
      <c r="V63" s="129">
        <f>'国債（JGB）'!K63+地方債!K63+政保債!K63+財投機関債等!K63</f>
        <v>1234588142</v>
      </c>
      <c r="W63" s="70"/>
      <c r="X63" s="5">
        <f>普通社債!B63+資産担保型社債!B63+'転換社債（CB）'!B63</f>
        <v>71</v>
      </c>
      <c r="Y63" s="5">
        <f>普通社債!C63+資産担保型社債!C63+'転換社債（CB）'!C63</f>
        <v>1837900</v>
      </c>
      <c r="Z63" s="5">
        <f>普通社債!D63+資産担保型社債!D63+'転換社債（CB）'!D63</f>
        <v>81</v>
      </c>
      <c r="AA63" s="5">
        <f>普通社債!E63+資産担保型社債!E63+'転換社債（CB）'!E63</f>
        <v>1639439</v>
      </c>
      <c r="AB63" s="5">
        <f>普通社債!F63+資産担保型社債!F63+'転換社債（CB）'!F63</f>
        <v>0</v>
      </c>
      <c r="AC63" s="5">
        <f>普通社債!G63+資産担保型社債!G63+'転換社債（CB）'!G63+'転換社債（CB）'!H63</f>
        <v>710</v>
      </c>
      <c r="AD63" s="5">
        <f>普通社債!H63+資産担保型社債!H63+'転換社債（CB）'!I63</f>
        <v>1640149</v>
      </c>
      <c r="AE63" s="5">
        <f>普通社債!I63+資産担保型社債!I63+'転換社債（CB）'!J63</f>
        <v>197751</v>
      </c>
      <c r="AF63" s="5">
        <f>普通社債!J63+資産担保型社債!J63+'転換社債（CB）'!K63</f>
        <v>4191</v>
      </c>
      <c r="AG63" s="5">
        <f>普通社債!K63+資産担保型社債!K63+'転換社債（CB）'!L63</f>
        <v>85610972</v>
      </c>
    </row>
    <row r="64" spans="1:33" s="94" customFormat="1" ht="17.25" customHeight="1" x14ac:dyDescent="0.15">
      <c r="A64" s="7" t="s">
        <v>276</v>
      </c>
      <c r="B64" s="130">
        <f>M64+X64+金融債!B64+非居住者債!B64</f>
        <v>57</v>
      </c>
      <c r="C64" s="130">
        <f>N64+Y64+金融債!C64+非居住者債!C64</f>
        <v>21751112</v>
      </c>
      <c r="D64" s="130">
        <f>O64+Z64+金融債!D64+非居住者債!D64</f>
        <v>345</v>
      </c>
      <c r="E64" s="130">
        <f>P64+AA64+金融債!E64+非居住者債!E64</f>
        <v>8523472</v>
      </c>
      <c r="F64" s="130">
        <f>Q64+AB64+金融債!F64+非居住者債!F64</f>
        <v>100029</v>
      </c>
      <c r="G64" s="130">
        <f>R64+AC64+金融債!G64+非居住者債!G64+非居住者債!H64</f>
        <v>164118</v>
      </c>
      <c r="H64" s="130">
        <f>S64+AD64+金融債!H64+非居住者債!I64</f>
        <v>8787619</v>
      </c>
      <c r="I64" s="130">
        <f>T64+AE64+金融債!I64+非居住者債!J64</f>
        <v>12963492</v>
      </c>
      <c r="J64" s="129">
        <f>U64+AF64+金融債!J64+非居住者債!K64</f>
        <v>11506</v>
      </c>
      <c r="K64" s="129">
        <f>V64+AG64+金融債!K64+非居住者債!L64</f>
        <v>1345650279</v>
      </c>
      <c r="L64" s="131"/>
      <c r="M64" s="132">
        <f>'国債（JGB）'!B64+地方債!B64+政保債!B64+財投機関債等!B64</f>
        <v>33</v>
      </c>
      <c r="N64" s="130">
        <f>'国債（JGB）'!C64+地方債!C64+政保債!C64+財投機関債等!C64</f>
        <v>21213973</v>
      </c>
      <c r="O64" s="130">
        <f>'国債（JGB）'!D64+地方債!D64+政保債!D64+財投機関債等!D64</f>
        <v>304</v>
      </c>
      <c r="P64" s="130">
        <f>'国債（JGB）'!E64+地方債!E64+政保債!E64+財投機関債等!E64</f>
        <v>7402134</v>
      </c>
      <c r="Q64" s="130">
        <f>'国債（JGB）'!F64+地方債!F64+政保債!F64+財投機関債等!F64</f>
        <v>100029</v>
      </c>
      <c r="R64" s="130">
        <f>'国債（JGB）'!G64+地方債!G64+政保債!G64+財投機関債等!G64</f>
        <v>163118</v>
      </c>
      <c r="S64" s="130">
        <f>'国債（JGB）'!H64+地方債!H64+政保債!H64+財投機関債等!H64</f>
        <v>7665281</v>
      </c>
      <c r="T64" s="130">
        <f>'国債（JGB）'!I64+地方債!I64+政保債!I64+財投機関債等!I64</f>
        <v>13548691</v>
      </c>
      <c r="U64" s="129">
        <f>'国債（JGB）'!J64+地方債!J64+政保債!J64+財投機関債等!J64</f>
        <v>6837</v>
      </c>
      <c r="V64" s="129">
        <f>'国債（JGB）'!K64+地方債!K64+政保債!K64+財投機関債等!K64</f>
        <v>1248136835</v>
      </c>
      <c r="W64" s="70"/>
      <c r="X64" s="5">
        <f>普通社債!B64+資産担保型社債!B64+'転換社債（CB）'!B64</f>
        <v>21</v>
      </c>
      <c r="Y64" s="5">
        <f>普通社債!C64+資産担保型社債!C64+'転換社債（CB）'!C64</f>
        <v>477499</v>
      </c>
      <c r="Z64" s="5">
        <f>普通社債!D64+資産担保型社債!D64+'転換社債（CB）'!D64</f>
        <v>33</v>
      </c>
      <c r="AA64" s="5">
        <f>普通社債!E64+資産担保型社債!E64+'転換社債（CB）'!E64</f>
        <v>858038</v>
      </c>
      <c r="AB64" s="5">
        <f>普通社債!F64+資産担保型社債!F64+'転換社債（CB）'!F64</f>
        <v>0</v>
      </c>
      <c r="AC64" s="5">
        <f>普通社債!G64+資産担保型社債!G64+'転換社債（CB）'!G64+'転換社債（CB）'!H64</f>
        <v>1000</v>
      </c>
      <c r="AD64" s="5">
        <f>普通社債!H64+資産担保型社債!H64+'転換社債（CB）'!I64</f>
        <v>859038</v>
      </c>
      <c r="AE64" s="5">
        <f>普通社債!I64+資産担保型社債!I64+'転換社債（CB）'!J64</f>
        <v>-381539</v>
      </c>
      <c r="AF64" s="5">
        <f>普通社債!J64+資産担保型社債!J64+'転換社債（CB）'!K64</f>
        <v>4181</v>
      </c>
      <c r="AG64" s="5">
        <f>普通社債!K64+資産担保型社債!K64+'転換社債（CB）'!L64</f>
        <v>85229434</v>
      </c>
    </row>
    <row r="65" spans="1:33" s="94" customFormat="1" ht="17.25" customHeight="1" x14ac:dyDescent="0.15">
      <c r="A65" s="7" t="s">
        <v>277</v>
      </c>
      <c r="B65" s="129">
        <f>M65+X65+金融債!B65+非居住者債!B65</f>
        <v>93</v>
      </c>
      <c r="C65" s="129">
        <f>N65+Y65+金融債!C65+非居住者債!C65</f>
        <v>22193578</v>
      </c>
      <c r="D65" s="129">
        <f>O65+Z65+金融債!D65+非居住者債!D65</f>
        <v>337</v>
      </c>
      <c r="E65" s="129">
        <f>P65+AA65+金融債!E65+非居住者債!E65</f>
        <v>7926261</v>
      </c>
      <c r="F65" s="133">
        <f>Q65+AB65+金融債!F65+非居住者債!F65</f>
        <v>99887</v>
      </c>
      <c r="G65" s="133">
        <f>R65+AC65+金融債!G65+非居住者債!G65+非居住者債!H65</f>
        <v>230154</v>
      </c>
      <c r="H65" s="129">
        <f>S65+AD65+金融債!H65+非居住者債!I65</f>
        <v>8256302</v>
      </c>
      <c r="I65" s="129">
        <f>T65+AE65+金融債!I65+非居住者債!J65</f>
        <v>13937275</v>
      </c>
      <c r="J65" s="129">
        <f>U65+AF65+金融債!J65+非居住者債!K65</f>
        <v>11539</v>
      </c>
      <c r="K65" s="129">
        <f>V65+AG65+金融債!K65+非居住者債!L65</f>
        <v>1359587553</v>
      </c>
      <c r="L65" s="131"/>
      <c r="M65" s="129">
        <f>'国債（JGB）'!B65+地方債!B65+政保債!B65+財投機関債等!B65</f>
        <v>62</v>
      </c>
      <c r="N65" s="129">
        <f>'国債（JGB）'!C65+地方債!C65+政保債!C65+財投機関債等!C65</f>
        <v>20970578</v>
      </c>
      <c r="O65" s="129">
        <f>'国債（JGB）'!D65+地方債!D65+政保債!D65+財投機関債等!D65</f>
        <v>311</v>
      </c>
      <c r="P65" s="129">
        <f>'国債（JGB）'!E65+地方債!E65+政保債!E65+財投機関債等!E65</f>
        <v>7512911</v>
      </c>
      <c r="Q65" s="133">
        <f>'国債（JGB）'!F65+地方債!F65+政保債!F65+財投機関債等!F65</f>
        <v>99887</v>
      </c>
      <c r="R65" s="133">
        <f>'国債（JGB）'!G65+地方債!G65+政保債!G65+財投機関債等!G65</f>
        <v>230154</v>
      </c>
      <c r="S65" s="129">
        <f>'国債（JGB）'!H65+地方債!H65+政保債!H65+財投機関債等!H65</f>
        <v>7842952</v>
      </c>
      <c r="T65" s="129">
        <f>'国債（JGB）'!I65+地方債!I65+政保債!I65+財投機関債等!I65</f>
        <v>13127625</v>
      </c>
      <c r="U65" s="129">
        <f>'国債（JGB）'!J65+地方債!J65+政保債!J65+財投機関債等!J65</f>
        <v>6865</v>
      </c>
      <c r="V65" s="129">
        <f>'国債（JGB）'!K65+地方債!K65+政保債!K65+財投機関債等!K65</f>
        <v>1261264459</v>
      </c>
      <c r="W65" s="70"/>
      <c r="X65" s="5">
        <f>普通社債!B65+資産担保型社債!B65+'転換社債（CB）'!B65</f>
        <v>28</v>
      </c>
      <c r="Y65" s="5">
        <f>普通社債!C65+資産担保型社債!C65+'転換社債（CB）'!C65</f>
        <v>1142900</v>
      </c>
      <c r="Z65" s="5">
        <f>普通社債!D65+資産担保型社債!D65+'転換社債（CB）'!D65</f>
        <v>20</v>
      </c>
      <c r="AA65" s="5">
        <f>普通社債!E65+資産担保型社債!E65+'転換社債（CB）'!E65</f>
        <v>239460</v>
      </c>
      <c r="AB65" s="5">
        <f>普通社債!F65+資産担保型社債!F65+'転換社債（CB）'!F65</f>
        <v>0</v>
      </c>
      <c r="AC65" s="5">
        <f>普通社債!G65+資産担保型社債!G65+'転換社債（CB）'!G65+'転換社債（CB）'!H65</f>
        <v>0</v>
      </c>
      <c r="AD65" s="5">
        <f>普通社債!H65+資産担保型社債!H65+'転換社債（CB）'!I65</f>
        <v>239460</v>
      </c>
      <c r="AE65" s="5">
        <f>普通社債!I65+資産担保型社債!I65+'転換社債（CB）'!J65</f>
        <v>903440</v>
      </c>
      <c r="AF65" s="5">
        <f>普通社債!J65+資産担保型社債!J65+'転換社債（CB）'!K65</f>
        <v>4189</v>
      </c>
      <c r="AG65" s="5">
        <f>普通社債!K65+資産担保型社債!K65+'転換社債（CB）'!L65</f>
        <v>86132874</v>
      </c>
    </row>
    <row r="66" spans="1:33" s="94" customFormat="1" ht="17.25" customHeight="1" x14ac:dyDescent="0.15">
      <c r="A66" s="7" t="s">
        <v>278</v>
      </c>
      <c r="B66" s="129">
        <f>M66+X66+金融債!B66+非居住者債!B66</f>
        <v>101</v>
      </c>
      <c r="C66" s="129">
        <f>N66+Y66+金融債!C66+非居住者債!C66</f>
        <v>21033846</v>
      </c>
      <c r="D66" s="129">
        <f>O66+Z66+金融債!D66+非居住者債!D66</f>
        <v>408</v>
      </c>
      <c r="E66" s="129">
        <f>P66+AA66+金融債!E66+非居住者債!E66</f>
        <v>27282888</v>
      </c>
      <c r="F66" s="129">
        <f>Q66+AB66+金融債!F66+非居住者債!F66</f>
        <v>118279</v>
      </c>
      <c r="G66" s="130">
        <f>R66+AC66+金融債!G66+非居住者債!G66+非居住者債!H66</f>
        <v>179676</v>
      </c>
      <c r="H66" s="129">
        <f>S66+AD66+金融債!H66+非居住者債!I66</f>
        <v>27580843</v>
      </c>
      <c r="I66" s="129">
        <f>T66+AE66+金融債!I66+非居住者債!J66</f>
        <v>-6546998</v>
      </c>
      <c r="J66" s="129">
        <f>U66+AF66+金融債!J66+非居住者債!K66</f>
        <v>11537</v>
      </c>
      <c r="K66" s="129">
        <f>V66+AG66+金融債!K66+非居住者債!L66</f>
        <v>1353040554</v>
      </c>
      <c r="L66" s="131"/>
      <c r="M66" s="129">
        <f>'国債（JGB）'!B66+地方債!B66+政保債!B66+財投機関債等!B66</f>
        <v>40</v>
      </c>
      <c r="N66" s="129">
        <f>'国債（JGB）'!C66+地方債!C66+政保債!C66+財投機関債等!C66</f>
        <v>19699956</v>
      </c>
      <c r="O66" s="129">
        <f>'国債（JGB）'!D66+地方債!D66+政保債!D66+財投機関債等!D66</f>
        <v>355</v>
      </c>
      <c r="P66" s="129">
        <f>'国債（JGB）'!E66+地方債!E66+政保債!E66+財投機関債等!E66</f>
        <v>26239428</v>
      </c>
      <c r="Q66" s="129">
        <f>'国債（JGB）'!F66+地方債!F66+政保債!F66+財投機関債等!F66</f>
        <v>118279</v>
      </c>
      <c r="R66" s="130">
        <f>'国債（JGB）'!G66+地方債!G66+政保債!G66+財投機関債等!G66</f>
        <v>179656</v>
      </c>
      <c r="S66" s="129">
        <f>'国債（JGB）'!H66+地方債!H66+政保債!H66+財投機関債等!H66</f>
        <v>26537363</v>
      </c>
      <c r="T66" s="129">
        <f>'国債（JGB）'!I66+地方債!I66+政保債!I66+財投機関債等!I66</f>
        <v>-6837407</v>
      </c>
      <c r="U66" s="129">
        <f>'国債（JGB）'!J66+地方債!J66+政保債!J66+財投機関債等!J66</f>
        <v>6844</v>
      </c>
      <c r="V66" s="129">
        <f>'国債（JGB）'!K66+地方債!K66+政保債!K66+財投機関債等!K66</f>
        <v>1254427050</v>
      </c>
      <c r="W66" s="70"/>
      <c r="X66" s="5">
        <f>普通社債!B66+資産担保型社債!B66+'転換社債（CB）'!B66</f>
        <v>57</v>
      </c>
      <c r="Y66" s="5">
        <f>普通社債!C66+資産担保型社債!C66+'転換社債（CB）'!C66</f>
        <v>1239100</v>
      </c>
      <c r="Z66" s="5">
        <f>普通社債!D66+資産担保型社債!D66+'転換社債（CB）'!D66</f>
        <v>40</v>
      </c>
      <c r="AA66" s="5">
        <f>普通社債!E66+資産担保型社債!E66+'転換社債（CB）'!E66</f>
        <v>951260</v>
      </c>
      <c r="AB66" s="5">
        <f>普通社債!F66+資産担保型社債!F66+'転換社債（CB）'!F66</f>
        <v>0</v>
      </c>
      <c r="AC66" s="5">
        <f>普通社債!G66+資産担保型社債!G66+'転換社債（CB）'!G66+'転換社債（CB）'!H66</f>
        <v>20</v>
      </c>
      <c r="AD66" s="5">
        <f>普通社債!H66+資産担保型社債!H66+'転換社債（CB）'!I66</f>
        <v>951280</v>
      </c>
      <c r="AE66" s="5">
        <f>普通社債!I66+資産担保型社債!I66+'転換社債（CB）'!J66</f>
        <v>287819</v>
      </c>
      <c r="AF66" s="5">
        <f>普通社債!J66+資産担保型社債!J66+'転換社債（CB）'!K66</f>
        <v>4208</v>
      </c>
      <c r="AG66" s="5">
        <f>普通社債!K66+資産担保型社債!K66+'転換社債（CB）'!L66</f>
        <v>86420694</v>
      </c>
    </row>
    <row r="67" spans="1:33" s="94" customFormat="1" ht="17.25" customHeight="1" x14ac:dyDescent="0.15">
      <c r="A67" s="7">
        <v>2023.04</v>
      </c>
      <c r="B67" s="129">
        <f>M67+X67+金融債!B67+非居住者債!B67</f>
        <v>86</v>
      </c>
      <c r="C67" s="129">
        <f>N67+Y67+金融債!C67+非居住者債!C67</f>
        <v>17602674</v>
      </c>
      <c r="D67" s="130">
        <f>O67+Z67+金融債!D67+非居住者債!D67</f>
        <v>398</v>
      </c>
      <c r="E67" s="130">
        <f>P67+AA67+金融債!E67+非居住者債!E67</f>
        <v>11448943</v>
      </c>
      <c r="F67" s="130">
        <f>Q67+AB67+金融債!F67+非居住者債!F67</f>
        <v>115677</v>
      </c>
      <c r="G67" s="130">
        <f>R67+AC67+金融債!G67+非居住者債!G67+非居住者債!H67</f>
        <v>196231</v>
      </c>
      <c r="H67" s="130">
        <f>S67+AD67+金融債!H67+非居住者債!I67</f>
        <v>11760851</v>
      </c>
      <c r="I67" s="129">
        <f>T67+AE67+金融債!I67+非居住者債!J67</f>
        <v>5841822</v>
      </c>
      <c r="J67" s="129">
        <f>U67+AF67+金融債!J67+非居住者債!K67</f>
        <v>11538</v>
      </c>
      <c r="K67" s="129">
        <f>V67+AG67+金融債!K67+非居住者債!L67</f>
        <v>1358882378</v>
      </c>
      <c r="L67" s="131"/>
      <c r="M67" s="129">
        <f>'国債（JGB）'!B67+地方債!B67+政保債!B67+財投機関債等!B67</f>
        <v>55</v>
      </c>
      <c r="N67" s="129">
        <f>'国債（JGB）'!C67+地方債!C67+政保債!C67+財投機関債等!C67</f>
        <v>16378754</v>
      </c>
      <c r="O67" s="130">
        <f>'国債（JGB）'!D67+地方債!D67+政保債!D67+財投機関債等!D67</f>
        <v>348</v>
      </c>
      <c r="P67" s="130">
        <f>'国債（JGB）'!E67+地方債!E67+政保債!E67+財投機関債等!E67</f>
        <v>10664909</v>
      </c>
      <c r="Q67" s="130">
        <f>'国債（JGB）'!F67+地方債!F67+政保債!F67+財投機関債等!F67</f>
        <v>115677</v>
      </c>
      <c r="R67" s="130">
        <f>'国債（JGB）'!G67+地方債!G67+政保債!G67+財投機関債等!G67</f>
        <v>171310</v>
      </c>
      <c r="S67" s="130">
        <f>'国債（JGB）'!H67+地方債!H67+政保債!H67+財投機関債等!H67</f>
        <v>10951896</v>
      </c>
      <c r="T67" s="129">
        <f>'国債（JGB）'!I67+地方債!I67+政保債!I67+財投機関債等!I67</f>
        <v>5426857</v>
      </c>
      <c r="U67" s="129">
        <f>'国債（JGB）'!J67+地方債!J67+政保債!J67+財投機関債等!J67</f>
        <v>6854</v>
      </c>
      <c r="V67" s="129">
        <f>'国債（JGB）'!K67+地方債!K67+政保債!K67+財投機関債等!K67</f>
        <v>1259853909</v>
      </c>
      <c r="W67" s="70"/>
      <c r="X67" s="5">
        <f>普通社債!B67+資産担保型社債!B67+'転換社債（CB）'!B67</f>
        <v>28</v>
      </c>
      <c r="Y67" s="5">
        <f>普通社債!C67+資産担保型社債!C67+'転換社債（CB）'!C67</f>
        <v>1167800</v>
      </c>
      <c r="Z67" s="5">
        <f>普通社債!D67+資産担保型社債!D67+'転換社債（CB）'!D67</f>
        <v>45</v>
      </c>
      <c r="AA67" s="5">
        <f>普通社債!E67+資産担保型社債!E67+'転換社債（CB）'!E67</f>
        <v>616754</v>
      </c>
      <c r="AB67" s="5">
        <f>普通社債!F67+資産担保型社債!F67+'転換社債（CB）'!F67</f>
        <v>0</v>
      </c>
      <c r="AC67" s="5">
        <f>普通社債!G67+資産担保型社債!G67+'転換社債（CB）'!G67+'転換社債（CB）'!H67</f>
        <v>24921</v>
      </c>
      <c r="AD67" s="5">
        <f>普通社債!H67+資産担保型社債!H67+'転換社債（CB）'!I67</f>
        <v>641675</v>
      </c>
      <c r="AE67" s="5">
        <f>普通社債!I67+資産担保型社債!I67+'転換社債（CB）'!J67</f>
        <v>526125</v>
      </c>
      <c r="AF67" s="5">
        <f>普通社債!J67+資産担保型社債!J67+'転換社債（CB）'!K67</f>
        <v>4201</v>
      </c>
      <c r="AG67" s="5">
        <f>普通社債!K67+資産担保型社債!K67+'転換社債（CB）'!L67</f>
        <v>86946819</v>
      </c>
    </row>
    <row r="68" spans="1:33" s="94" customFormat="1" ht="17.25" customHeight="1" x14ac:dyDescent="0.15">
      <c r="A68" s="7">
        <v>2023.05</v>
      </c>
      <c r="B68" s="130">
        <f>M68+X68+金融債!B68+非居住者債!B68</f>
        <v>83</v>
      </c>
      <c r="C68" s="130">
        <f>N68+Y68+金融債!C68+非居住者債!C68</f>
        <v>18174007</v>
      </c>
      <c r="D68" s="130">
        <f>O68+Z68+金融債!D68+非居住者債!D68</f>
        <v>361</v>
      </c>
      <c r="E68" s="130">
        <f>P68+AA68+金融債!E68+非居住者債!E68</f>
        <v>11274513</v>
      </c>
      <c r="F68" s="130">
        <f>Q68+AB68+金融債!F68+非居住者債!F68</f>
        <v>118912</v>
      </c>
      <c r="G68" s="130">
        <f>R68+AC68+金融債!G68+非居住者債!G68+非居住者債!H68</f>
        <v>122503</v>
      </c>
      <c r="H68" s="130">
        <f>S68+AD68+金融債!H68+非居住者債!I68</f>
        <v>11515928</v>
      </c>
      <c r="I68" s="130">
        <f>T68+AE68+金融債!I68+非居住者債!J68</f>
        <v>6658078</v>
      </c>
      <c r="J68" s="129">
        <f>U68+AF68+金融債!J68+非居住者債!K68</f>
        <v>11560</v>
      </c>
      <c r="K68" s="129">
        <f>V68+AG68+金融債!K68+非居住者債!L68</f>
        <v>1365540455</v>
      </c>
      <c r="L68" s="131"/>
      <c r="M68" s="132">
        <f>'国債（JGB）'!B68+地方債!B68+政保債!B68+財投機関債等!B68</f>
        <v>55</v>
      </c>
      <c r="N68" s="130">
        <f>'国債（JGB）'!C68+地方債!C68+政保債!C68+財投機関債等!C68</f>
        <v>17333367</v>
      </c>
      <c r="O68" s="130">
        <f>'国債（JGB）'!D68+地方債!D68+政保債!D68+財投機関債等!D68</f>
        <v>310</v>
      </c>
      <c r="P68" s="130">
        <f>'国債（JGB）'!E68+地方債!E68+政保債!E68+財投機関債等!E68</f>
        <v>10695969</v>
      </c>
      <c r="Q68" s="130">
        <f>'国債（JGB）'!F68+地方債!F68+政保債!F68+財投機関債等!F68</f>
        <v>117535</v>
      </c>
      <c r="R68" s="130">
        <f>'国債（JGB）'!G68+地方債!G68+政保債!G68+財投機関債等!G68</f>
        <v>118408</v>
      </c>
      <c r="S68" s="130">
        <f>'国債（JGB）'!H68+地方債!H68+政保債!H68+財投機関債等!H68</f>
        <v>10931912</v>
      </c>
      <c r="T68" s="130">
        <f>'国債（JGB）'!I68+地方債!I68+政保債!I68+財投機関債等!I68</f>
        <v>6401454</v>
      </c>
      <c r="U68" s="129">
        <f>'国債（JGB）'!J68+地方債!J68+政保債!J68+財投機関債等!J68</f>
        <v>6879</v>
      </c>
      <c r="V68" s="129">
        <f>'国債（JGB）'!K68+地方債!K68+政保債!K68+財投機関債等!K68</f>
        <v>1266255362</v>
      </c>
      <c r="W68" s="70"/>
      <c r="X68" s="5">
        <f>普通社債!B68+資産担保型社債!B68+'転換社債（CB）'!B68</f>
        <v>20</v>
      </c>
      <c r="Y68" s="5">
        <f>普通社債!C68+資産担保型社債!C68+'転換社債（CB）'!C68</f>
        <v>603200</v>
      </c>
      <c r="Z68" s="5">
        <f>普通社債!D68+資産担保型社債!D68+'転換社債（CB）'!D68</f>
        <v>35</v>
      </c>
      <c r="AA68" s="5">
        <f>普通社債!E68+資産担保型社債!E68+'転換社債（CB）'!E68</f>
        <v>292374</v>
      </c>
      <c r="AB68" s="5">
        <f>普通社債!F68+資産担保型社債!F68+'転換社債（CB）'!F68</f>
        <v>1377</v>
      </c>
      <c r="AC68" s="5">
        <f>普通社債!G68+資産担保型社債!G68+'転換社債（CB）'!G68+'転換社債（CB）'!H68</f>
        <v>2395</v>
      </c>
      <c r="AD68" s="5">
        <f>普通社債!H68+資産担保型社債!H68+'転換社債（CB）'!I68</f>
        <v>296146</v>
      </c>
      <c r="AE68" s="5">
        <f>普通社債!I68+資産担保型社債!I68+'転換社債（CB）'!J68</f>
        <v>307054</v>
      </c>
      <c r="AF68" s="5">
        <f>普通社債!J68+資産担保型社債!J68+'転換社債（CB）'!K68</f>
        <v>4197</v>
      </c>
      <c r="AG68" s="5">
        <f>普通社債!K68+資産担保型社債!K68+'転換社債（CB）'!L68</f>
        <v>87253873</v>
      </c>
    </row>
    <row r="69" spans="1:33" s="94" customFormat="1" ht="17.25" customHeight="1" x14ac:dyDescent="0.15">
      <c r="A69" s="7">
        <v>2023.06</v>
      </c>
      <c r="B69" s="130">
        <f>M69+X69+金融債!B69+非居住者債!B69</f>
        <v>161</v>
      </c>
      <c r="C69" s="130">
        <f>N69+Y69+金融債!C69+非居住者債!C69</f>
        <v>19026471</v>
      </c>
      <c r="D69" s="130">
        <f>O69+Z69+金融債!D69+非居住者債!D69</f>
        <v>488</v>
      </c>
      <c r="E69" s="130">
        <f>P69+AA69+金融債!E69+非居住者債!E69</f>
        <v>33857605</v>
      </c>
      <c r="F69" s="130">
        <f>Q69+AB69+金融債!F69+非居住者債!F69</f>
        <v>105636</v>
      </c>
      <c r="G69" s="130">
        <f>R69+AC69+金融債!G69+非居住者債!G69+非居住者債!H69</f>
        <v>149696</v>
      </c>
      <c r="H69" s="130">
        <f>S69+AD69+金融債!H69+非居住者債!I69</f>
        <v>34112937</v>
      </c>
      <c r="I69" s="130">
        <f>T69+AE69+金融債!I69+非居住者債!J69</f>
        <v>-15086467</v>
      </c>
      <c r="J69" s="129">
        <f>U69+AF69+金融債!J69+非居住者債!K69</f>
        <v>11546</v>
      </c>
      <c r="K69" s="129">
        <f>V69+AG69+金融債!K69+非居住者債!L69</f>
        <v>1350453988</v>
      </c>
      <c r="L69" s="131"/>
      <c r="M69" s="132">
        <f>'国債（JGB）'!B69+地方債!B69+政保債!B69+財投機関債等!B69</f>
        <v>67</v>
      </c>
      <c r="N69" s="130">
        <f>'国債（JGB）'!C69+地方債!C69+政保債!C69+財投機関債等!C69</f>
        <v>16651811</v>
      </c>
      <c r="O69" s="130">
        <f>'国債（JGB）'!D69+地方債!D69+政保債!D69+財投機関債等!D69</f>
        <v>363</v>
      </c>
      <c r="P69" s="130">
        <f>'国債（JGB）'!E69+地方債!E69+政保債!E69+財投機関債等!E69</f>
        <v>31872918</v>
      </c>
      <c r="Q69" s="130">
        <f>'国債（JGB）'!F69+地方債!F69+政保債!F69+財投機関債等!F69</f>
        <v>105636</v>
      </c>
      <c r="R69" s="130">
        <f>'国債（JGB）'!G69+地方債!G69+政保債!G69+財投機関債等!G69</f>
        <v>149694</v>
      </c>
      <c r="S69" s="130">
        <f>'国債（JGB）'!H69+地方債!H69+政保債!H69+財投機関債等!H69</f>
        <v>32128248</v>
      </c>
      <c r="T69" s="130">
        <f>'国債（JGB）'!I69+地方債!I69+政保債!I69+財投機関債等!I69</f>
        <v>-15476438</v>
      </c>
      <c r="U69" s="129">
        <f>'国債（JGB）'!J69+地方債!J69+政保債!J69+財投機関債等!J69</f>
        <v>6876</v>
      </c>
      <c r="V69" s="129">
        <f>'国債（JGB）'!K69+地方債!K69+政保債!K69+財投機関債等!K69</f>
        <v>1250778924</v>
      </c>
      <c r="W69" s="70"/>
      <c r="X69" s="5">
        <f>普通社債!B69+資産担保型社債!B69+'転換社債（CB）'!B69</f>
        <v>79</v>
      </c>
      <c r="Y69" s="5">
        <f>普通社債!C69+資産担保型社債!C69+'転換社債（CB）'!C69</f>
        <v>2077400</v>
      </c>
      <c r="Z69" s="5">
        <f>普通社債!D69+資産担保型社債!D69+'転換社債（CB）'!D69</f>
        <v>109</v>
      </c>
      <c r="AA69" s="5">
        <f>普通社債!E69+資産担保型社債!E69+'転換社債（CB）'!E69</f>
        <v>1654897</v>
      </c>
      <c r="AB69" s="5">
        <f>普通社債!F69+資産担保型社債!F69+'転換社債（CB）'!F69</f>
        <v>0</v>
      </c>
      <c r="AC69" s="5">
        <f>普通社債!G69+資産担保型社債!G69+'転換社債（CB）'!G69+'転換社債（CB）'!H69</f>
        <v>2</v>
      </c>
      <c r="AD69" s="5">
        <f>普通社債!H69+資産担保型社債!H69+'転換社債（CB）'!I69</f>
        <v>1654899</v>
      </c>
      <c r="AE69" s="5">
        <f>普通社債!I69+資産担保型社債!I69+'転換社債（CB）'!J69</f>
        <v>422501</v>
      </c>
      <c r="AF69" s="5">
        <f>普通社債!J69+資産担保型社債!J69+'転換社債（CB）'!K69</f>
        <v>4182</v>
      </c>
      <c r="AG69" s="5">
        <f>普通社債!K69+資産担保型社債!K69+'転換社債（CB）'!L69</f>
        <v>87676374</v>
      </c>
    </row>
    <row r="70" spans="1:33" s="94" customFormat="1" ht="17.25" customHeight="1" x14ac:dyDescent="0.15">
      <c r="A70" s="7">
        <v>2023.07</v>
      </c>
      <c r="B70" s="129">
        <f>M70+X70+金融債!B70+非居住者債!B70</f>
        <v>173</v>
      </c>
      <c r="C70" s="129">
        <f>N70+Y70+金融債!C70+非居住者債!C70</f>
        <v>19999847</v>
      </c>
      <c r="D70" s="129">
        <f>O70+Z70+金融債!D70+非居住者債!D70</f>
        <v>429</v>
      </c>
      <c r="E70" s="129">
        <f>P70+AA70+金融債!E70+非居住者債!E70</f>
        <v>13394711</v>
      </c>
      <c r="F70" s="129">
        <f>Q70+AB70+金融債!F70+非居住者債!F70</f>
        <v>120589</v>
      </c>
      <c r="G70" s="130">
        <f>R70+AC70+金融債!G70+非居住者債!G70+非居住者債!H70</f>
        <v>132018</v>
      </c>
      <c r="H70" s="129">
        <f>S70+AD70+金融債!H70+非居住者債!I70</f>
        <v>13647317</v>
      </c>
      <c r="I70" s="129">
        <f>T70+AE70+金融債!I70+非居住者債!J70</f>
        <v>6352528</v>
      </c>
      <c r="J70" s="129">
        <f>U70+AF70+金融債!J70+非居住者債!K70</f>
        <v>11601</v>
      </c>
      <c r="K70" s="129">
        <f>V70+AG70+金融債!K70+非居住者債!L70</f>
        <v>1356806515</v>
      </c>
      <c r="L70" s="131"/>
      <c r="M70" s="129">
        <f>'国債（JGB）'!B70+地方債!B70+政保債!B70+財投機関債等!B70</f>
        <v>69</v>
      </c>
      <c r="N70" s="129">
        <f>'国債（JGB）'!C70+地方債!C70+政保債!C70+財投機関債等!C70</f>
        <v>17398307</v>
      </c>
      <c r="O70" s="129">
        <f>'国債（JGB）'!D70+地方債!D70+政保債!D70+財投機関債等!D70</f>
        <v>295</v>
      </c>
      <c r="P70" s="129">
        <f>'国債（JGB）'!E70+地方債!E70+政保債!E70+財投機関債等!E70</f>
        <v>11990614</v>
      </c>
      <c r="Q70" s="129">
        <f>'国債（JGB）'!F70+地方債!F70+政保債!F70+財投機関債等!F70</f>
        <v>103879</v>
      </c>
      <c r="R70" s="130">
        <f>'国債（JGB）'!G70+地方債!G70+政保債!G70+財投機関債等!G70</f>
        <v>131911</v>
      </c>
      <c r="S70" s="129">
        <f>'国債（JGB）'!H70+地方債!H70+政保債!H70+財投機関債等!H70</f>
        <v>12226403</v>
      </c>
      <c r="T70" s="129">
        <f>'国債（JGB）'!I70+地方債!I70+政保債!I70+財投機関債等!I70</f>
        <v>5171902</v>
      </c>
      <c r="U70" s="129">
        <f>'国債（JGB）'!J70+地方債!J70+政保債!J70+財投機関債等!J70</f>
        <v>6915</v>
      </c>
      <c r="V70" s="129">
        <f>'国債（JGB）'!K70+地方債!K70+政保債!K70+財投機関債等!K70</f>
        <v>1255950825</v>
      </c>
      <c r="W70" s="70"/>
      <c r="X70" s="5">
        <f>普通社債!B70+資産担保型社債!B70+'転換社債（CB）'!B70</f>
        <v>88</v>
      </c>
      <c r="Y70" s="5">
        <f>普通社債!C70+資産担保型社債!C70+'転換社債（CB）'!C70</f>
        <v>2306100</v>
      </c>
      <c r="Z70" s="5">
        <f>普通社債!D70+資産担保型社債!D70+'転換社債（CB）'!D70</f>
        <v>122</v>
      </c>
      <c r="AA70" s="5">
        <f>普通社債!E70+資産担保型社債!E70+'転換社債（CB）'!E70</f>
        <v>950687</v>
      </c>
      <c r="AB70" s="5">
        <f>普通社債!F70+資産担保型社債!F70+'転換社債（CB）'!F70</f>
        <v>16710</v>
      </c>
      <c r="AC70" s="5">
        <f>普通社債!G70+資産担保型社債!G70+'転換社債（CB）'!G70+'転換社債（CB）'!H70</f>
        <v>107</v>
      </c>
      <c r="AD70" s="5">
        <f>普通社債!H70+資産担保型社債!H70+'転換社債（CB）'!I70</f>
        <v>967504</v>
      </c>
      <c r="AE70" s="5">
        <f>普通社債!I70+資産担保型社債!I70+'転換社債（CB）'!J70</f>
        <v>1338596</v>
      </c>
      <c r="AF70" s="5">
        <f>普通社債!J70+資産担保型社債!J70+'転換社債（CB）'!K70</f>
        <v>4193</v>
      </c>
      <c r="AG70" s="5">
        <f>普通社債!K70+資産担保型社債!K70+'転換社債（CB）'!L70</f>
        <v>89014970</v>
      </c>
    </row>
    <row r="71" spans="1:33" s="94" customFormat="1" ht="17.25" customHeight="1" x14ac:dyDescent="0.15">
      <c r="A71" s="7">
        <v>2023.08</v>
      </c>
      <c r="B71" s="130">
        <f>M71+X71+金融債!B71+非居住者債!B71</f>
        <v>73</v>
      </c>
      <c r="C71" s="130">
        <f>N71+Y71+金融債!C71+非居住者債!C71</f>
        <v>16892519</v>
      </c>
      <c r="D71" s="130">
        <f>O71+Z71+金融債!D71+非居住者債!D71</f>
        <v>327</v>
      </c>
      <c r="E71" s="130">
        <f>P71+AA71+金融債!E71+非居住者債!E71</f>
        <v>12049041</v>
      </c>
      <c r="F71" s="130">
        <f>Q71+AB71+金融債!F71+非居住者債!F71</f>
        <v>100712</v>
      </c>
      <c r="G71" s="130">
        <f>R71+AC71+金融債!G71+非居住者債!G71+非居住者債!H71</f>
        <v>129329</v>
      </c>
      <c r="H71" s="130">
        <f>S71+AD71+金融債!H71+非居住者債!I71</f>
        <v>12279082</v>
      </c>
      <c r="I71" s="130">
        <f>T71+AE71+金融債!I71+非居住者債!J71</f>
        <v>4613436</v>
      </c>
      <c r="J71" s="129">
        <f>U71+AF71+金融債!J71+非居住者債!K71</f>
        <v>11617</v>
      </c>
      <c r="K71" s="129">
        <f>V71+AG71+金融債!K71+非居住者債!L71</f>
        <v>1361419951</v>
      </c>
      <c r="L71" s="131"/>
      <c r="M71" s="132">
        <f>'国債（JGB）'!B71+地方債!B71+政保債!B71+財投機関債等!B71</f>
        <v>42</v>
      </c>
      <c r="N71" s="130">
        <f>'国債（JGB）'!C71+地方債!C71+政保債!C71+財投機関債等!C71</f>
        <v>16040519</v>
      </c>
      <c r="O71" s="130">
        <f>'国債（JGB）'!D71+地方債!D71+政保債!D71+財投機関債等!D71</f>
        <v>287</v>
      </c>
      <c r="P71" s="130">
        <f>'国債（JGB）'!E71+地方債!E71+政保債!E71+財投機関債等!E71</f>
        <v>11666243</v>
      </c>
      <c r="Q71" s="130">
        <f>'国債（JGB）'!F71+地方債!F71+政保債!F71+財投機関債等!F71</f>
        <v>100712</v>
      </c>
      <c r="R71" s="130">
        <f>'国債（JGB）'!G71+地方債!G71+政保債!G71+財投機関債等!G71</f>
        <v>120664</v>
      </c>
      <c r="S71" s="130">
        <f>'国債（JGB）'!H71+地方債!H71+政保債!H71+財投機関債等!H71</f>
        <v>11887619</v>
      </c>
      <c r="T71" s="130">
        <f>'国債（JGB）'!I71+地方債!I71+政保債!I71+財投機関債等!I71</f>
        <v>4152899</v>
      </c>
      <c r="U71" s="129">
        <f>'国債（JGB）'!J71+地方債!J71+政保債!J71+財投機関債等!J71</f>
        <v>6937</v>
      </c>
      <c r="V71" s="129">
        <f>'国債（JGB）'!K71+地方債!K71+政保債!K71+財投機関債等!K71</f>
        <v>1260103724</v>
      </c>
      <c r="W71" s="70"/>
      <c r="X71" s="5">
        <f>普通社債!B71+資産担保型社債!B71+'転換社債（CB）'!B71</f>
        <v>28</v>
      </c>
      <c r="Y71" s="5">
        <f>普通社債!C71+資産担保型社債!C71+'転換社債（CB）'!C71</f>
        <v>794210</v>
      </c>
      <c r="Z71" s="5">
        <f>普通社債!D71+資産担保型社債!D71+'転換社債（CB）'!D71</f>
        <v>34</v>
      </c>
      <c r="AA71" s="5">
        <f>普通社債!E71+資産担保型社債!E71+'転換社債（CB）'!E71</f>
        <v>272628</v>
      </c>
      <c r="AB71" s="5">
        <f>普通社債!F71+資産担保型社債!F71+'転換社債（CB）'!F71</f>
        <v>0</v>
      </c>
      <c r="AC71" s="5">
        <f>普通社債!G71+資産担保型社債!G71+'転換社債（CB）'!G71+'転換社債（CB）'!H71</f>
        <v>8665</v>
      </c>
      <c r="AD71" s="5">
        <f>普通社債!H71+資産担保型社債!H71+'転換社債（CB）'!I71</f>
        <v>281293</v>
      </c>
      <c r="AE71" s="5">
        <f>普通社債!I71+資産担保型社債!I71+'転換社債（CB）'!J71</f>
        <v>512917</v>
      </c>
      <c r="AF71" s="5">
        <f>普通社債!J71+資産担保型社債!J71+'転換社債（CB）'!K71</f>
        <v>4190</v>
      </c>
      <c r="AG71" s="5">
        <f>普通社債!K71+資産担保型社債!K71+'転換社債（CB）'!L71</f>
        <v>89527887</v>
      </c>
    </row>
    <row r="72" spans="1:33" s="94" customFormat="1" ht="17.25" customHeight="1" x14ac:dyDescent="0.15">
      <c r="A72" s="7">
        <v>2023.09</v>
      </c>
      <c r="B72" s="129">
        <f>M72+X72+金融債!B72+非居住者債!B72</f>
        <v>152</v>
      </c>
      <c r="C72" s="129">
        <f>N72+Y72+金融債!C72+非居住者債!C72</f>
        <v>19584031</v>
      </c>
      <c r="D72" s="129">
        <f>O72+Z72+金融債!D72+非居住者債!D72</f>
        <v>434</v>
      </c>
      <c r="E72" s="129">
        <f>P72+AA72+金融債!E72+非居住者債!E72</f>
        <v>31319115</v>
      </c>
      <c r="F72" s="133">
        <f>Q72+AB72+金融債!F72+非居住者債!F72</f>
        <v>115539</v>
      </c>
      <c r="G72" s="133">
        <f>R72+AC72+金融債!G72+非居住者債!G72+非居住者債!H72</f>
        <v>121933</v>
      </c>
      <c r="H72" s="129">
        <f>S72+AD72+金融債!H72+非居住者債!I72</f>
        <v>31556587</v>
      </c>
      <c r="I72" s="129">
        <f>T72+AE72+金融債!I72+非居住者債!J72</f>
        <v>-11972558</v>
      </c>
      <c r="J72" s="129">
        <f>U72+AF72+金融債!J72+非居住者債!K72</f>
        <v>11627</v>
      </c>
      <c r="K72" s="129">
        <f>V72+AG72+金融債!K72+非居住者債!L72</f>
        <v>1349447392</v>
      </c>
      <c r="L72" s="131"/>
      <c r="M72" s="129">
        <f>'国債（JGB）'!B72+地方債!B72+政保債!B72+財投機関債等!B72</f>
        <v>73</v>
      </c>
      <c r="N72" s="129">
        <f>'国債（JGB）'!C72+地方債!C72+政保債!C72+財投機関債等!C72</f>
        <v>17338281</v>
      </c>
      <c r="O72" s="129">
        <f>'国債（JGB）'!D72+地方債!D72+政保債!D72+財投機関債等!D72</f>
        <v>353</v>
      </c>
      <c r="P72" s="129">
        <f>'国債（JGB）'!E72+地方債!E72+政保債!E72+財投機関債等!E72</f>
        <v>29665456</v>
      </c>
      <c r="Q72" s="133">
        <f>'国債（JGB）'!F72+地方債!F72+政保債!F72+財投機関債等!F72</f>
        <v>115539</v>
      </c>
      <c r="R72" s="133">
        <f>'国債（JGB）'!G72+地方債!G72+政保債!G72+財投機関債等!G72</f>
        <v>120233</v>
      </c>
      <c r="S72" s="129">
        <f>'国債（JGB）'!H72+地方債!H72+政保債!H72+財投機関債等!H72</f>
        <v>29901228</v>
      </c>
      <c r="T72" s="129">
        <f>'国債（JGB）'!I72+地方債!I72+政保債!I72+財投機関債等!I72</f>
        <v>-12562948</v>
      </c>
      <c r="U72" s="129">
        <f>'国債（JGB）'!J72+地方債!J72+政保債!J72+財投機関債等!J72</f>
        <v>6940</v>
      </c>
      <c r="V72" s="129">
        <f>'国債（JGB）'!K72+地方債!K72+政保債!K72+財投機関債等!K72</f>
        <v>1247540775</v>
      </c>
      <c r="W72" s="70"/>
      <c r="X72" s="5">
        <f>普通社債!B72+資産担保型社債!B72+'転換社債（CB）'!B72</f>
        <v>67</v>
      </c>
      <c r="Y72" s="5">
        <f>普通社債!C72+資産担保型社債!C72+'転換社債（CB）'!C72</f>
        <v>1952400</v>
      </c>
      <c r="Z72" s="5">
        <f>普通社債!D72+資産担保型社債!D72+'転換社債（CB）'!D72</f>
        <v>65</v>
      </c>
      <c r="AA72" s="5">
        <f>普通社債!E72+資産担保型社債!E72+'転換社債（CB）'!E72</f>
        <v>1243329</v>
      </c>
      <c r="AB72" s="5">
        <f>普通社債!F72+資産担保型社債!F72+'転換社債（CB）'!F72</f>
        <v>0</v>
      </c>
      <c r="AC72" s="5">
        <f>普通社債!G72+資産担保型社債!G72+'転換社債（CB）'!G72+'転換社債（CB）'!H72</f>
        <v>1700</v>
      </c>
      <c r="AD72" s="5">
        <f>普通社債!H72+資産担保型社債!H72+'転換社債（CB）'!I72</f>
        <v>1245029</v>
      </c>
      <c r="AE72" s="5">
        <f>普通社債!I72+資産担保型社債!I72+'転換社債（CB）'!J72</f>
        <v>707370</v>
      </c>
      <c r="AF72" s="5">
        <f>普通社債!J72+資産担保型社債!J72+'転換社債（CB）'!K72</f>
        <v>4194</v>
      </c>
      <c r="AG72" s="5">
        <f>普通社債!K72+資産担保型社債!K72+'転換社債（CB）'!L72</f>
        <v>90235257</v>
      </c>
    </row>
    <row r="73" spans="1:33" s="94" customFormat="1" ht="17.25" customHeight="1" x14ac:dyDescent="0.15">
      <c r="A73" s="7" t="s">
        <v>286</v>
      </c>
      <c r="B73" s="129">
        <f>M73+X73+金融債!B73+非居住者債!B73</f>
        <v>133</v>
      </c>
      <c r="C73" s="129">
        <f>N73+Y73+金融債!C73+非居住者債!C73</f>
        <v>19542529</v>
      </c>
      <c r="D73" s="129">
        <f>O73+Z73+金融債!D73+非居住者債!D73</f>
        <v>404</v>
      </c>
      <c r="E73" s="129">
        <f>P73+AA73+金融債!E73+非居住者債!E73</f>
        <v>9036349</v>
      </c>
      <c r="F73" s="129">
        <f>Q73+AB73+金融債!F73+非居住者債!F73</f>
        <v>114271</v>
      </c>
      <c r="G73" s="130">
        <f>R73+AC73+金融債!G73+非居住者債!G73+非居住者債!H73</f>
        <v>118074</v>
      </c>
      <c r="H73" s="129">
        <f>S73+AD73+金融債!H73+非居住者債!I73</f>
        <v>9268696</v>
      </c>
      <c r="I73" s="129">
        <f>T73+AE73+金融債!I73+非居住者債!J73</f>
        <v>10273831</v>
      </c>
      <c r="J73" s="129">
        <f>U73+AF73+金融債!J73+非居住者債!K73</f>
        <v>11659</v>
      </c>
      <c r="K73" s="129">
        <f>V73+AG73+金融債!K73+非居住者債!L73</f>
        <v>1359721225</v>
      </c>
      <c r="L73" s="131"/>
      <c r="M73" s="129">
        <f>'国債（JGB）'!B73+地方債!B73+政保債!B73+財投機関債等!B73</f>
        <v>81</v>
      </c>
      <c r="N73" s="129">
        <f>'国債（JGB）'!C73+地方債!C73+政保債!C73+財投機関債等!C73</f>
        <v>18160070</v>
      </c>
      <c r="O73" s="129">
        <f>'国債（JGB）'!D73+地方債!D73+政保債!D73+財投機関債等!D73</f>
        <v>350</v>
      </c>
      <c r="P73" s="129">
        <f>'国債（JGB）'!E73+地方債!E73+政保債!E73+財投機関債等!E73</f>
        <v>7820759</v>
      </c>
      <c r="Q73" s="129">
        <f>'国債（JGB）'!F73+地方債!F73+政保債!F73+財投機関債等!F73</f>
        <v>114215</v>
      </c>
      <c r="R73" s="130">
        <f>'国債（JGB）'!G73+地方債!G73+政保債!G73+財投機関債等!G73</f>
        <v>117874</v>
      </c>
      <c r="S73" s="129">
        <f>'国債（JGB）'!H73+地方債!H73+政保債!H73+財投機関債等!H73</f>
        <v>8052850</v>
      </c>
      <c r="T73" s="129">
        <f>'国債（JGB）'!I73+地方債!I73+政保債!I73+財投機関債等!I73</f>
        <v>10107219</v>
      </c>
      <c r="U73" s="129">
        <f>'国債（JGB）'!J73+地方債!J73+政保債!J73+財投機関債等!J73</f>
        <v>6970</v>
      </c>
      <c r="V73" s="129">
        <f>'国債（JGB）'!K73+地方債!K73+政保債!K73+財投機関債等!K73</f>
        <v>1257647995</v>
      </c>
      <c r="W73" s="70"/>
      <c r="X73" s="5">
        <f>普通社債!B73+資産担保型社債!B73+'転換社債（CB）'!B73</f>
        <v>46</v>
      </c>
      <c r="Y73" s="5">
        <f>普通社債!C73+資産担保型社債!C73+'転換社債（CB）'!C73</f>
        <v>1152999</v>
      </c>
      <c r="Z73" s="5">
        <f>普通社債!D73+資産担保型社債!D73+'転換社債（CB）'!D73</f>
        <v>44</v>
      </c>
      <c r="AA73" s="5">
        <f>普通社債!E73+資産担保型社債!E73+'転換社債（CB）'!E73</f>
        <v>810000</v>
      </c>
      <c r="AB73" s="5">
        <f>普通社債!F73+資産担保型社債!F73+'転換社債（CB）'!F73</f>
        <v>56</v>
      </c>
      <c r="AC73" s="5">
        <f>普通社債!G73+資産担保型社債!G73+'転換社債（CB）'!G73+'転換社債（CB）'!H73</f>
        <v>0</v>
      </c>
      <c r="AD73" s="5">
        <f>普通社債!H73+資産担保型社債!H73+'転換社債（CB）'!I73</f>
        <v>810056</v>
      </c>
      <c r="AE73" s="5">
        <f>普通社債!I73+資産担保型社債!I73+'転換社債（CB）'!J73</f>
        <v>342942</v>
      </c>
      <c r="AF73" s="5">
        <f>普通社債!J73+資産担保型社債!J73+'転換社債（CB）'!K73</f>
        <v>4198</v>
      </c>
      <c r="AG73" s="5">
        <f>普通社債!K73+資産担保型社債!K73+'転換社債（CB）'!L73</f>
        <v>90578200</v>
      </c>
    </row>
    <row r="74" spans="1:33" s="94" customFormat="1" ht="17.25" customHeight="1" x14ac:dyDescent="0.15">
      <c r="A74" s="7">
        <v>2023.11</v>
      </c>
      <c r="B74" s="129">
        <f>M74+X74+金融債!B74+非居住者債!B74</f>
        <v>106</v>
      </c>
      <c r="C74" s="129">
        <f>N74+Y74+金融債!C74+非居住者債!C74</f>
        <v>19989786</v>
      </c>
      <c r="D74" s="130">
        <f>O74+Z74+金融債!D74+非居住者債!D74</f>
        <v>371</v>
      </c>
      <c r="E74" s="130">
        <f>P74+AA74+金融債!E74+非居住者債!E74</f>
        <v>8446421</v>
      </c>
      <c r="F74" s="130">
        <f>Q74+AB74+金融債!F74+非居住者債!F74</f>
        <v>104180</v>
      </c>
      <c r="G74" s="130">
        <f>R74+AC74+金融債!G74+非居住者債!G74+非居住者債!H74</f>
        <v>116633</v>
      </c>
      <c r="H74" s="130">
        <f>S74+AD74+金融債!H74+非居住者債!I74</f>
        <v>8667236</v>
      </c>
      <c r="I74" s="129">
        <f>T74+AE74+金融債!I74+非居住者債!J74</f>
        <v>11322550</v>
      </c>
      <c r="J74" s="129">
        <f>U74+AF74+金融債!J74+非居住者債!K74</f>
        <v>11676</v>
      </c>
      <c r="K74" s="129">
        <f>V74+AG74+金融債!K74+非居住者債!L74</f>
        <v>1371043775</v>
      </c>
      <c r="L74" s="131"/>
      <c r="M74" s="129">
        <f>'国債（JGB）'!B74+地方債!B74+政保債!B74+財投機関債等!B74</f>
        <v>54</v>
      </c>
      <c r="N74" s="129">
        <f>'国債（JGB）'!C74+地方債!C74+政保債!C74+財投機関債等!C74</f>
        <v>18793687</v>
      </c>
      <c r="O74" s="130">
        <f>'国債（JGB）'!D74+地方債!D74+政保債!D74+財投機関債等!D74</f>
        <v>329</v>
      </c>
      <c r="P74" s="130">
        <f>'国債（JGB）'!E74+地方債!E74+政保債!E74+財投機関債等!E74</f>
        <v>7654171</v>
      </c>
      <c r="Q74" s="130">
        <f>'国債（JGB）'!F74+地方債!F74+政保債!F74+財投機関債等!F74</f>
        <v>104180</v>
      </c>
      <c r="R74" s="130">
        <f>'国債（JGB）'!G74+地方債!G74+政保債!G74+財投機関債等!G74</f>
        <v>116289</v>
      </c>
      <c r="S74" s="130">
        <f>'国債（JGB）'!H74+地方債!H74+政保債!H74+財投機関債等!H74</f>
        <v>7874642</v>
      </c>
      <c r="T74" s="129">
        <f>'国債（JGB）'!I74+地方債!I74+政保債!I74+財投機関債等!I74</f>
        <v>10919045</v>
      </c>
      <c r="U74" s="129">
        <f>'国債（JGB）'!J74+地方債!J74+政保債!J74+財投機関債等!J74</f>
        <v>6972</v>
      </c>
      <c r="V74" s="129">
        <f>'国債（JGB）'!K74+地方債!K74+政保債!K74+財投機関債等!K74</f>
        <v>1268567040</v>
      </c>
      <c r="W74" s="70"/>
      <c r="X74" s="5">
        <f>普通社債!B74+資産担保型社債!B74+'転換社債（CB）'!B74</f>
        <v>42</v>
      </c>
      <c r="Y74" s="5">
        <f>普通社債!C74+資産担保型社債!C74+'転換社債（CB）'!C74</f>
        <v>998699</v>
      </c>
      <c r="Z74" s="5">
        <f>普通社債!D74+資産担保型社債!D74+'転換社債（CB）'!D74</f>
        <v>32</v>
      </c>
      <c r="AA74" s="5">
        <f>普通社債!E74+資産担保型社債!E74+'転換社債（CB）'!E74</f>
        <v>578000</v>
      </c>
      <c r="AB74" s="5">
        <f>普通社債!F74+資産担保型社債!F74+'転換社債（CB）'!F74</f>
        <v>0</v>
      </c>
      <c r="AC74" s="5">
        <f>普通社債!G74+資産担保型社債!G74+'転換社債（CB）'!G74+'転換社債（CB）'!H74</f>
        <v>344</v>
      </c>
      <c r="AD74" s="5">
        <f>普通社債!H74+資産担保型社債!H74+'転換社債（CB）'!I74</f>
        <v>578344</v>
      </c>
      <c r="AE74" s="5">
        <f>普通社債!I74+資産担保型社債!I74+'転換社債（CB）'!J74</f>
        <v>420355</v>
      </c>
      <c r="AF74" s="5">
        <f>普通社債!J74+資産担保型社債!J74+'転換社債（CB）'!K74</f>
        <v>4208</v>
      </c>
      <c r="AG74" s="5">
        <f>普通社債!K74+資産担保型社債!K74+'転換社債（CB）'!L74</f>
        <v>90998555</v>
      </c>
    </row>
    <row r="75" spans="1:33" s="94" customFormat="1" ht="17.25" customHeight="1" x14ac:dyDescent="0.15">
      <c r="A75" s="7">
        <v>2023.12</v>
      </c>
      <c r="B75" s="5">
        <f>M75+X75+金融債!B75+非居住者債!B75</f>
        <v>152</v>
      </c>
      <c r="C75" s="5">
        <f>N75+Y75+金融債!C75+非居住者債!C75</f>
        <v>21252991</v>
      </c>
      <c r="D75" s="5">
        <f>O75+Z75+金融債!D75+非居住者債!D75</f>
        <v>454</v>
      </c>
      <c r="E75" s="5">
        <f>P75+AA75+金融債!E75+非居住者債!E75</f>
        <v>28262450</v>
      </c>
      <c r="F75" s="5">
        <f>Q75+AB75+金融債!F75+非居住者債!F75</f>
        <v>105124</v>
      </c>
      <c r="G75" s="5">
        <f>R75+AC75+金融債!G75+非居住者債!G75+非居住者債!H75</f>
        <v>118549</v>
      </c>
      <c r="H75" s="5">
        <f>S75+AD75+金融債!H75+非居住者債!I75</f>
        <v>28486123</v>
      </c>
      <c r="I75" s="5">
        <f>T75+AE75+金融債!I75+非居住者債!J75</f>
        <v>-7233132</v>
      </c>
      <c r="J75" s="5">
        <f>U75+AF75+金融債!J75+非居住者債!K75</f>
        <v>11689</v>
      </c>
      <c r="K75" s="5">
        <f>V75+AG75+金融債!K75+非居住者債!L75</f>
        <v>1363810641</v>
      </c>
      <c r="L75" s="70"/>
      <c r="M75" s="5">
        <f>'国債（JGB）'!B75+地方債!B75+政保債!B75+財投機関債等!B75</f>
        <v>69</v>
      </c>
      <c r="N75" s="5">
        <f>'国債（JGB）'!C75+地方債!C75+政保債!C75+財投機関債等!C75</f>
        <v>19852781</v>
      </c>
      <c r="O75" s="5">
        <f>'国債（JGB）'!D75+地方債!D75+政保債!D75+財投機関債等!D75</f>
        <v>365</v>
      </c>
      <c r="P75" s="5">
        <f>'国債（JGB）'!E75+地方債!E75+政保債!E75+財投機関債等!E75</f>
        <v>26583080</v>
      </c>
      <c r="Q75" s="5">
        <f>'国債（JGB）'!F75+地方債!F75+政保債!F75+財投機関債等!F75</f>
        <v>105124</v>
      </c>
      <c r="R75" s="5">
        <f>'国債（JGB）'!G75+地方債!G75+政保債!G75+財投機関債等!G75</f>
        <v>118549</v>
      </c>
      <c r="S75" s="5">
        <f>'国債（JGB）'!H75+地方債!H75+政保債!H75+財投機関債等!H75</f>
        <v>26806753</v>
      </c>
      <c r="T75" s="5">
        <f>'国債（JGB）'!I75+地方債!I75+政保債!I75+財投機関債等!I75</f>
        <v>-6953972</v>
      </c>
      <c r="U75" s="5">
        <f>'国債（JGB）'!J75+地方債!J75+政保債!J75+財投機関債等!J75</f>
        <v>6971</v>
      </c>
      <c r="V75" s="5">
        <f>'国債（JGB）'!K75+地方債!K75+政保債!K75+財投機関債等!K75</f>
        <v>1261613066</v>
      </c>
      <c r="W75" s="70"/>
      <c r="X75" s="5">
        <f>普通社債!B75+資産担保型社債!B75+'転換社債（CB）'!B75</f>
        <v>68</v>
      </c>
      <c r="Y75" s="5">
        <f>普通社債!C75+資産担保型社債!C75+'転換社債（CB）'!C75</f>
        <v>1057000</v>
      </c>
      <c r="Z75" s="5">
        <f>普通社債!D75+資産担保型社債!D75+'転換社債（CB）'!D75</f>
        <v>79</v>
      </c>
      <c r="AA75" s="5">
        <f>普通社債!E75+資産担保型社債!E75+'転換社債（CB）'!E75</f>
        <v>1530000</v>
      </c>
      <c r="AB75" s="5">
        <f>普通社債!F75+資産担保型社債!F75+'転換社債（CB）'!F75</f>
        <v>0</v>
      </c>
      <c r="AC75" s="5">
        <f>普通社債!G75+資産担保型社債!G75+'転換社債（CB）'!G75+'転換社債（CB）'!H75</f>
        <v>0</v>
      </c>
      <c r="AD75" s="5">
        <f>普通社債!H75+資産担保型社債!H75+'転換社債（CB）'!I75</f>
        <v>1530000</v>
      </c>
      <c r="AE75" s="5">
        <f>普通社債!I75+資産担保型社債!I75+'転換社債（CB）'!J75</f>
        <v>-473000</v>
      </c>
      <c r="AF75" s="5">
        <f>普通社債!J75+資産担保型社債!J75+'転換社債（CB）'!K75</f>
        <v>4213</v>
      </c>
      <c r="AG75" s="5">
        <f>普通社債!K75+資産担保型社債!K75+'転換社債（CB）'!L75</f>
        <v>90525555</v>
      </c>
    </row>
    <row r="76" spans="1:33" s="94" customFormat="1" ht="17.25" customHeight="1" x14ac:dyDescent="0.15">
      <c r="A76" s="7">
        <v>2024.01</v>
      </c>
      <c r="B76" s="5">
        <f>M76+X76+金融債!B76+非居住者債!B76</f>
        <v>74</v>
      </c>
      <c r="C76" s="5">
        <f>N76+Y76+金融債!C76+非居住者債!C76</f>
        <v>18607116</v>
      </c>
      <c r="D76" s="5">
        <f>O76+Z76+金融債!D76+非居住者債!D76</f>
        <v>334</v>
      </c>
      <c r="E76" s="5">
        <f>P76+AA76+金融債!E76+非居住者債!E76</f>
        <v>8915469</v>
      </c>
      <c r="F76" s="5">
        <f>Q76+AB76+金融債!F76+非居住者債!F76</f>
        <v>98947</v>
      </c>
      <c r="G76" s="5">
        <f>R76+AC76+金融債!G76+非居住者債!G76+非居住者債!H76</f>
        <v>86951</v>
      </c>
      <c r="H76" s="5">
        <f>S76+AD76+金融債!H76+非居住者債!I76</f>
        <v>9101367</v>
      </c>
      <c r="I76" s="5">
        <f>T76+AE76+金融債!I76+非居住者債!J76</f>
        <v>9505748</v>
      </c>
      <c r="J76" s="5">
        <f>U76+AF76+金融債!J76+非居住者債!K76</f>
        <v>11697</v>
      </c>
      <c r="K76" s="5">
        <f>V76+AG76+金融債!K76+非居住者債!L76</f>
        <v>1373316388</v>
      </c>
      <c r="L76" s="70"/>
      <c r="M76" s="5">
        <f>'国債（JGB）'!B76+地方債!B76+政保債!B76+財投機関債等!B76</f>
        <v>40</v>
      </c>
      <c r="N76" s="5">
        <f>'国債（JGB）'!C76+地方債!C76+政保債!C76+財投機関債等!C76</f>
        <v>17689456</v>
      </c>
      <c r="O76" s="5">
        <f>'国債（JGB）'!D76+地方債!D76+政保債!D76+財投機関債等!D76</f>
        <v>296</v>
      </c>
      <c r="P76" s="5">
        <f>'国債（JGB）'!E76+地方債!E76+政保債!E76+財投機関債等!E76</f>
        <v>7847212</v>
      </c>
      <c r="Q76" s="5">
        <f>'国債（JGB）'!F76+地方債!F76+政保債!F76+財投機関債等!F76</f>
        <v>98947</v>
      </c>
      <c r="R76" s="5">
        <f>'国債（JGB）'!G76+地方債!G76+政保債!G76+財投機関債等!G76</f>
        <v>86950</v>
      </c>
      <c r="S76" s="5">
        <f>'国債（JGB）'!H76+地方債!H76+政保債!H76+財投機関債等!H76</f>
        <v>8033109</v>
      </c>
      <c r="T76" s="5">
        <f>'国債（JGB）'!I76+地方債!I76+政保債!I76+財投機関債等!I76</f>
        <v>9656346</v>
      </c>
      <c r="U76" s="5">
        <f>'国債（JGB）'!J76+地方債!J76+政保債!J76+財投機関債等!J76</f>
        <v>6981</v>
      </c>
      <c r="V76" s="5">
        <f>'国債（JGB）'!K76+地方債!K76+政保債!K76+財投機関債等!K76</f>
        <v>1271269411</v>
      </c>
      <c r="W76" s="70"/>
      <c r="X76" s="5">
        <f>普通社債!B76+資産担保型社債!B76+'転換社債（CB）'!B76</f>
        <v>25</v>
      </c>
      <c r="Y76" s="5">
        <f>普通社債!C76+資産担保型社債!C76+'転換社債（CB）'!C76</f>
        <v>713000</v>
      </c>
      <c r="Z76" s="5">
        <f>普通社債!D76+資産担保型社債!D76+'転換社債（CB）'!D76</f>
        <v>25</v>
      </c>
      <c r="AA76" s="5">
        <f>普通社債!E76+資産担保型社債!E76+'転換社債（CB）'!E76</f>
        <v>475377</v>
      </c>
      <c r="AB76" s="5">
        <f>普通社債!F76+資産担保型社債!F76+'転換社債（CB）'!F76</f>
        <v>0</v>
      </c>
      <c r="AC76" s="5">
        <f>普通社債!G76+資産担保型社債!G76+'転換社債（CB）'!G76+'転換社債（CB）'!H76</f>
        <v>1</v>
      </c>
      <c r="AD76" s="5">
        <f>普通社債!H76+資産担保型社債!H76+'転換社債（CB）'!I76</f>
        <v>475378</v>
      </c>
      <c r="AE76" s="5">
        <f>普通社債!I76+資産担保型社債!I76+'転換社債（CB）'!J76</f>
        <v>237622</v>
      </c>
      <c r="AF76" s="5">
        <f>普通社債!J76+資産担保型社債!J76+'転換社債（CB）'!K76</f>
        <v>4214</v>
      </c>
      <c r="AG76" s="5">
        <f>普通社債!K76+資産担保型社債!K76+'転換社債（CB）'!L76</f>
        <v>90763177</v>
      </c>
    </row>
    <row r="77" spans="1:33" s="94" customFormat="1" ht="17.25" customHeight="1" x14ac:dyDescent="0.15">
      <c r="A77" s="7">
        <v>2024.02</v>
      </c>
      <c r="B77" s="5">
        <f>M77+X77+金融債!B77+非居住者債!B77</f>
        <v>76</v>
      </c>
      <c r="C77" s="5">
        <f>N77+Y77+金融債!C77+非居住者債!C77</f>
        <v>18724612</v>
      </c>
      <c r="D77" s="5">
        <f>O77+Z77+金融債!D77+非居住者債!D77</f>
        <v>329</v>
      </c>
      <c r="E77" s="5">
        <f>P77+AA77+金融債!E77+非居住者債!E77</f>
        <v>7989144</v>
      </c>
      <c r="F77" s="5">
        <f>Q77+AB77+金融債!F77+非居住者債!F77</f>
        <v>99086</v>
      </c>
      <c r="G77" s="5">
        <f>R77+AC77+金融債!G77+非居住者債!G77+非居住者債!H77</f>
        <v>122763</v>
      </c>
      <c r="H77" s="5">
        <f>S77+AD77+金融債!H77+非居住者債!I77</f>
        <v>8210993</v>
      </c>
      <c r="I77" s="5">
        <f>T77+AE77+金融債!I77+非居住者債!J77</f>
        <v>10513619</v>
      </c>
      <c r="J77" s="5">
        <f>U77+AF77+金融債!J77+非居住者債!K77</f>
        <v>11711</v>
      </c>
      <c r="K77" s="5">
        <f>V77+AG77+金融債!K77+非居住者債!L77</f>
        <v>1383830004</v>
      </c>
      <c r="L77" s="70"/>
      <c r="M77" s="5">
        <f>'国債（JGB）'!B77+地方債!B77+政保債!B77+財投機関債等!B77</f>
        <v>40</v>
      </c>
      <c r="N77" s="5">
        <f>'国債（JGB）'!C77+地方債!C77+政保債!C77+財投機関債等!C77</f>
        <v>18252492</v>
      </c>
      <c r="O77" s="5">
        <f>'国債（JGB）'!D77+地方債!D77+政保債!D77+財投機関債等!D77</f>
        <v>302</v>
      </c>
      <c r="P77" s="5">
        <f>'国債（JGB）'!E77+地方債!E77+政保債!E77+財投機関債等!E77</f>
        <v>7642396</v>
      </c>
      <c r="Q77" s="5">
        <f>'国債（JGB）'!F77+地方債!F77+政保債!F77+財投機関債等!F77</f>
        <v>98537</v>
      </c>
      <c r="R77" s="5">
        <f>'国債（JGB）'!G77+地方債!G77+政保債!G77+財投機関債等!G77</f>
        <v>122763</v>
      </c>
      <c r="S77" s="5">
        <f>'国債（JGB）'!H77+地方債!H77+政保債!H77+財投機関債等!H77</f>
        <v>7863696</v>
      </c>
      <c r="T77" s="5">
        <f>'国債（JGB）'!I77+地方債!I77+政保債!I77+財投機関債等!I77</f>
        <v>10388796</v>
      </c>
      <c r="U77" s="5">
        <f>'国債（JGB）'!J77+地方債!J77+政保債!J77+財投機関債等!J77</f>
        <v>6986</v>
      </c>
      <c r="V77" s="5">
        <f>'国債（JGB）'!K77+地方債!K77+政保債!K77+財投機関債等!K77</f>
        <v>1281658205</v>
      </c>
      <c r="W77" s="70"/>
      <c r="X77" s="5">
        <f>普通社債!B77+資産担保型社債!B77+'転換社債（CB）'!B77</f>
        <v>33</v>
      </c>
      <c r="Y77" s="5">
        <f>普通社債!C77+資産担保型社債!C77+'転換社債（CB）'!C77</f>
        <v>406400</v>
      </c>
      <c r="Z77" s="5">
        <f>普通社債!D77+資産担保型社債!D77+'転換社債（CB）'!D77</f>
        <v>23</v>
      </c>
      <c r="AA77" s="5">
        <f>普通社債!E77+資産担保型社債!E77+'転換社債（CB）'!E77</f>
        <v>242978</v>
      </c>
      <c r="AB77" s="5">
        <f>普通社債!F77+資産担保型社債!F77+'転換社債（CB）'!F77</f>
        <v>549</v>
      </c>
      <c r="AC77" s="5">
        <f>普通社債!G77+資産担保型社債!G77+'転換社債（CB）'!G77+'転換社債（CB）'!H77</f>
        <v>0</v>
      </c>
      <c r="AD77" s="5">
        <f>普通社債!H77+資産担保型社債!H77+'転換社債（CB）'!I77</f>
        <v>243527</v>
      </c>
      <c r="AE77" s="5">
        <f>普通社債!I77+資産担保型社債!I77+'転換社債（CB）'!J77</f>
        <v>162873</v>
      </c>
      <c r="AF77" s="5">
        <f>普通社債!J77+資産担保型社債!J77+'転換社債（CB）'!K77</f>
        <v>4224</v>
      </c>
      <c r="AG77" s="5">
        <f>普通社債!K77+資産担保型社債!K77+'転換社債（CB）'!L77</f>
        <v>90926049</v>
      </c>
    </row>
    <row r="78" spans="1:33" s="94" customFormat="1" ht="17.25" customHeight="1" x14ac:dyDescent="0.15">
      <c r="A78" s="7">
        <v>2024.03</v>
      </c>
      <c r="B78" s="5">
        <f>M78+X78+金融債!B78+非居住者債!B78</f>
        <v>85</v>
      </c>
      <c r="C78" s="5">
        <f>N78+Y78+金融債!C78+非居住者債!C78</f>
        <v>18780120</v>
      </c>
      <c r="D78" s="5">
        <f>O78+Z78+金融債!D78+非居住者債!D78</f>
        <v>419</v>
      </c>
      <c r="E78" s="5">
        <f>P78+AA78+金融債!E78+非居住者債!E78</f>
        <v>28452639</v>
      </c>
      <c r="F78" s="5">
        <f>Q78+AB78+金融債!F78+非居住者債!F78</f>
        <v>117570</v>
      </c>
      <c r="G78" s="5">
        <f>R78+AC78+金融債!G78+非居住者債!G78+非居住者債!H78</f>
        <v>95082</v>
      </c>
      <c r="H78" s="5">
        <f>S78+AD78+金融債!H78+非居住者債!I78</f>
        <v>28665291</v>
      </c>
      <c r="I78" s="5">
        <f>T78+AE78+金融債!I78+非居住者債!J78</f>
        <v>-9885171</v>
      </c>
      <c r="J78" s="5">
        <f>U78+AF78+金融債!J78+非居住者債!K78</f>
        <v>11672</v>
      </c>
      <c r="K78" s="5">
        <f>V78+AG78+金融債!K78+非居住者債!L78</f>
        <v>1373944831</v>
      </c>
      <c r="L78" s="70"/>
      <c r="M78" s="5">
        <f>'国債（JGB）'!B78+地方債!B78+政保債!B78+財投機関債等!B78</f>
        <v>40</v>
      </c>
      <c r="N78" s="5">
        <f>'国債（JGB）'!C78+地方債!C78+政保債!C78+財投機関債等!C78</f>
        <v>17129070</v>
      </c>
      <c r="O78" s="5">
        <f>'国債（JGB）'!D78+地方債!D78+政保債!D78+財投機関債等!D78</f>
        <v>353</v>
      </c>
      <c r="P78" s="5">
        <f>'国債（JGB）'!E78+地方債!E78+政保債!E78+財投機関債等!E78</f>
        <v>27092400</v>
      </c>
      <c r="Q78" s="5">
        <f>'国債（JGB）'!F78+地方債!F78+政保債!F78+財投機関債等!F78</f>
        <v>117550</v>
      </c>
      <c r="R78" s="5">
        <f>'国債（JGB）'!G78+地方債!G78+政保債!G78+財投機関債等!G78</f>
        <v>94962</v>
      </c>
      <c r="S78" s="5">
        <f>'国債（JGB）'!H78+地方債!H78+政保債!H78+財投機関債等!H78</f>
        <v>27304912</v>
      </c>
      <c r="T78" s="5">
        <f>'国債（JGB）'!I78+地方債!I78+政保債!I78+財投機関債等!I78</f>
        <v>-10175842</v>
      </c>
      <c r="U78" s="5">
        <f>'国債（JGB）'!J78+地方債!J78+政保債!J78+財投機関債等!J78</f>
        <v>6958</v>
      </c>
      <c r="V78" s="5">
        <f>'国債（JGB）'!K78+地方債!K78+政保債!K78+財投機関債等!K78</f>
        <v>1271482361</v>
      </c>
      <c r="W78" s="70"/>
      <c r="X78" s="5">
        <f>普通社債!B78+資産担保型社債!B78+'転換社債（CB）'!B78</f>
        <v>41</v>
      </c>
      <c r="Y78" s="5">
        <f>普通社債!C78+資産担保型社債!C78+'転換社債（CB）'!C78</f>
        <v>1572600</v>
      </c>
      <c r="Z78" s="5">
        <f>普通社債!D78+資産担保型社債!D78+'転換社債（CB）'!D78</f>
        <v>51</v>
      </c>
      <c r="AA78" s="5">
        <f>普通社債!E78+資産担保型社債!E78+'転換社債（CB）'!E78</f>
        <v>1218709</v>
      </c>
      <c r="AB78" s="5">
        <f>普通社債!F78+資産担保型社債!F78+'転換社債（CB）'!F78</f>
        <v>20</v>
      </c>
      <c r="AC78" s="5">
        <f>普通社債!G78+資産担保型社債!G78+'転換社債（CB）'!G78+'転換社債（CB）'!H78</f>
        <v>20</v>
      </c>
      <c r="AD78" s="5">
        <f>普通社債!H78+資産担保型社債!H78+'転換社債（CB）'!I78</f>
        <v>1218749</v>
      </c>
      <c r="AE78" s="5">
        <f>普通社債!I78+資産担保型社債!I78+'転換社債（CB）'!J78</f>
        <v>353851</v>
      </c>
      <c r="AF78" s="5">
        <f>普通社債!J78+資産担保型社債!J78+'転換社債（CB）'!K78</f>
        <v>4216</v>
      </c>
      <c r="AG78" s="5">
        <f>普通社債!K78+資産担保型社債!K78+'転換社債（CB）'!L78</f>
        <v>91279900</v>
      </c>
    </row>
    <row r="79" spans="1:33" s="94" customFormat="1" ht="17.25" customHeight="1" x14ac:dyDescent="0.15">
      <c r="A79" s="7">
        <v>2024.04</v>
      </c>
      <c r="B79" s="5">
        <f>M79+X79+金融債!B79+非居住者債!B79</f>
        <v>119</v>
      </c>
      <c r="C79" s="5">
        <f>N79+Y79+金融債!C79+非居住者債!C79</f>
        <v>17088081</v>
      </c>
      <c r="D79" s="5">
        <f>O79+Z79+金融債!D79+非居住者債!D79</f>
        <v>387</v>
      </c>
      <c r="E79" s="5">
        <f>P79+AA79+金融債!E79+非居住者債!E79</f>
        <v>9776772</v>
      </c>
      <c r="F79" s="5">
        <f>Q79+AB79+金融債!F79+非居住者債!F79</f>
        <v>114758</v>
      </c>
      <c r="G79" s="5">
        <f>R79+AC79+金融債!G79+非居住者債!G79+非居住者債!H79</f>
        <v>164741</v>
      </c>
      <c r="H79" s="5">
        <f>S79+AD79+金融債!H79+非居住者債!I79</f>
        <v>10056272</v>
      </c>
      <c r="I79" s="5">
        <f>T79+AE79+金融債!I79+非居住者債!J79</f>
        <v>7031808</v>
      </c>
      <c r="J79" s="5">
        <f>U79+AF79+金融債!J79+非居住者債!K79</f>
        <v>11709</v>
      </c>
      <c r="K79" s="5">
        <f>V79+AG79+金融債!K79+非居住者債!L79</f>
        <v>1380976642</v>
      </c>
      <c r="L79" s="70"/>
      <c r="M79" s="5">
        <f>'国債（JGB）'!B79+地方債!B79+政保債!B79+財投機関債等!B79</f>
        <v>54</v>
      </c>
      <c r="N79" s="5">
        <f>'国債（JGB）'!C79+地方債!C79+政保債!C79+財投機関債等!C79</f>
        <v>15194922</v>
      </c>
      <c r="O79" s="5">
        <f>'国債（JGB）'!D79+地方債!D79+政保債!D79+財投機関債等!D79</f>
        <v>339</v>
      </c>
      <c r="P79" s="5">
        <f>'国債（JGB）'!E79+地方債!E79+政保債!E79+財投機関債等!E79</f>
        <v>8894362</v>
      </c>
      <c r="Q79" s="5">
        <f>'国債（JGB）'!F79+地方債!F79+政保債!F79+財投機関債等!F79</f>
        <v>113758</v>
      </c>
      <c r="R79" s="5">
        <f>'国債（JGB）'!G79+地方債!G79+政保債!G79+財投機関債等!G79</f>
        <v>108939</v>
      </c>
      <c r="S79" s="5">
        <f>'国債（JGB）'!H79+地方債!H79+政保債!H79+財投機関債等!H79</f>
        <v>9117060</v>
      </c>
      <c r="T79" s="5">
        <f>'国債（JGB）'!I79+地方債!I79+政保債!I79+財投機関債等!I79</f>
        <v>6077861</v>
      </c>
      <c r="U79" s="5">
        <f>'国債（JGB）'!J79+地方債!J79+政保債!J79+財投機関債等!J79</f>
        <v>6972</v>
      </c>
      <c r="V79" s="5">
        <f>'国債（JGB）'!K79+地方債!K79+政保債!K79+財投機関債等!K79</f>
        <v>1277560224</v>
      </c>
      <c r="W79" s="70"/>
      <c r="X79" s="5">
        <f>普通社債!B79+資産担保型社債!B79+'転換社債（CB）'!B79</f>
        <v>62</v>
      </c>
      <c r="Y79" s="5">
        <f>普通社債!C79+資産担保型社債!C79+'転換社債（CB）'!C79</f>
        <v>1825599</v>
      </c>
      <c r="Z79" s="5">
        <f>普通社債!D79+資産担保型社債!D79+'転換社債（CB）'!D79</f>
        <v>44</v>
      </c>
      <c r="AA79" s="5">
        <f>普通社債!E79+資産担保型社債!E79+'転換社債（CB）'!E79</f>
        <v>743600</v>
      </c>
      <c r="AB79" s="5">
        <f>普通社債!F79+資産担保型社債!F79+'転換社債（CB）'!F79</f>
        <v>1000</v>
      </c>
      <c r="AC79" s="5">
        <f>普通社債!G79+資産担保型社債!G79+'転換社債（CB）'!G79+'転換社債（CB）'!H79</f>
        <v>55802</v>
      </c>
      <c r="AD79" s="5">
        <f>普通社債!H79+資産担保型社債!H79+'転換社債（CB）'!I79</f>
        <v>800402</v>
      </c>
      <c r="AE79" s="5">
        <f>普通社債!I79+資産担保型社債!I79+'転換社債（CB）'!J79</f>
        <v>1025197</v>
      </c>
      <c r="AF79" s="5">
        <f>普通社債!J79+資産担保型社債!J79+'転換社債（CB）'!K79</f>
        <v>4240</v>
      </c>
      <c r="AG79" s="5">
        <f>普通社債!K79+資産担保型社債!K79+'転換社債（CB）'!L79</f>
        <v>92305098</v>
      </c>
    </row>
    <row r="80" spans="1:33" s="94" customFormat="1" ht="17.25" customHeight="1" x14ac:dyDescent="0.15">
      <c r="A80" s="7">
        <v>2024.05</v>
      </c>
      <c r="B80" s="5">
        <f>M80+X80+金融債!B80+非居住者債!B80</f>
        <v>103</v>
      </c>
      <c r="C80" s="5">
        <f>N80+Y80+金融債!C80+非居住者債!C80</f>
        <v>17844651</v>
      </c>
      <c r="D80" s="5">
        <f>O80+Z80+金融債!D80+非居住者債!D80</f>
        <v>348</v>
      </c>
      <c r="E80" s="5">
        <f>P80+AA80+金融債!E80+非居住者債!E80</f>
        <v>9866684</v>
      </c>
      <c r="F80" s="5">
        <f>Q80+AB80+金融債!F80+非居住者債!F80</f>
        <v>114638</v>
      </c>
      <c r="G80" s="5">
        <f>R80+AC80+金融債!G80+非居住者債!G80+非居住者債!H80</f>
        <v>106525</v>
      </c>
      <c r="H80" s="5">
        <f>S80+AD80+金融債!H80+非居住者債!I80</f>
        <v>10087846</v>
      </c>
      <c r="I80" s="5">
        <f>T80+AE80+金融債!I80+非居住者債!J80</f>
        <v>7756804</v>
      </c>
      <c r="J80" s="5">
        <f>U80+AF80+金融債!J80+非居住者債!K80</f>
        <v>11745</v>
      </c>
      <c r="K80" s="5">
        <f>V80+AG80+金融債!K80+非居住者債!L80</f>
        <v>1388733446</v>
      </c>
      <c r="L80" s="70"/>
      <c r="M80" s="5">
        <f>'国債（JGB）'!B80+地方債!B80+政保債!B80+財投機関債等!B80</f>
        <v>53</v>
      </c>
      <c r="N80" s="5">
        <f>'国債（JGB）'!C80+地方債!C80+政保債!C80+財投機関債等!C80</f>
        <v>16721211</v>
      </c>
      <c r="O80" s="5">
        <f>'国債（JGB）'!D80+地方債!D80+政保債!D80+財投機関債等!D80</f>
        <v>309</v>
      </c>
      <c r="P80" s="5">
        <f>'国債（JGB）'!E80+地方債!E80+政保債!E80+財投機関債等!E80</f>
        <v>9015194</v>
      </c>
      <c r="Q80" s="5">
        <f>'国債（JGB）'!F80+地方債!F80+政保債!F80+財投機関債等!F80</f>
        <v>114638</v>
      </c>
      <c r="R80" s="5">
        <f>'国債（JGB）'!G80+地方債!G80+政保債!G80+財投機関債等!G80</f>
        <v>106025</v>
      </c>
      <c r="S80" s="5">
        <f>'国債（JGB）'!H80+地方債!H80+政保債!H80+財投機関債等!H80</f>
        <v>9235856</v>
      </c>
      <c r="T80" s="5">
        <f>'国債（JGB）'!I80+地方債!I80+政保債!I80+財投機関債等!I80</f>
        <v>7485354</v>
      </c>
      <c r="U80" s="5">
        <f>'国債（JGB）'!J80+地方債!J80+政保債!J80+財投機関債等!J80</f>
        <v>6992</v>
      </c>
      <c r="V80" s="5">
        <f>'国債（JGB）'!K80+地方債!K80+政保債!K80+財投機関債等!K80</f>
        <v>1285045578</v>
      </c>
      <c r="W80" s="70"/>
      <c r="X80" s="5">
        <f>普通社債!B80+資産担保型社債!B80+'転換社債（CB）'!B80</f>
        <v>40</v>
      </c>
      <c r="Y80" s="5">
        <f>普通社債!C80+資産担保型社債!C80+'転換社債（CB）'!C80</f>
        <v>840200</v>
      </c>
      <c r="Z80" s="5">
        <f>普通社債!D80+資産担保型社債!D80+'転換社債（CB）'!D80</f>
        <v>26</v>
      </c>
      <c r="AA80" s="5">
        <f>普通社債!E80+資産担保型社債!E80+'転換社債（CB）'!E80</f>
        <v>551000</v>
      </c>
      <c r="AB80" s="5">
        <f>普通社債!F80+資産担保型社債!F80+'転換社債（CB）'!F80</f>
        <v>0</v>
      </c>
      <c r="AC80" s="5">
        <f>普通社債!G80+資産担保型社債!G80+'転換社債（CB）'!G80+'転換社債（CB）'!H80</f>
        <v>500</v>
      </c>
      <c r="AD80" s="5">
        <f>普通社債!H80+資産担保型社債!H80+'転換社債（CB）'!I80</f>
        <v>551500</v>
      </c>
      <c r="AE80" s="5">
        <f>普通社債!I80+資産担保型社債!I80+'転換社債（CB）'!J80</f>
        <v>288700</v>
      </c>
      <c r="AF80" s="5">
        <f>普通社債!J80+資産担保型社債!J80+'転換社債（CB）'!K80</f>
        <v>4255</v>
      </c>
      <c r="AG80" s="5">
        <f>普通社債!K80+資産担保型社債!K80+'転換社債（CB）'!L80</f>
        <v>92593798</v>
      </c>
    </row>
    <row r="81" spans="1:33" s="94" customFormat="1" ht="17.25" customHeight="1" x14ac:dyDescent="0.15">
      <c r="A81" s="7">
        <v>2024.06</v>
      </c>
      <c r="B81" s="5">
        <f>M81+X81+金融債!B81+非居住者債!B81</f>
        <v>120</v>
      </c>
      <c r="C81" s="5">
        <f>N81+Y81+金融債!C81+非居住者債!C81</f>
        <v>18208023</v>
      </c>
      <c r="D81" s="5">
        <f>O81+Z81+金融債!D81+非居住者債!D81</f>
        <v>449</v>
      </c>
      <c r="E81" s="5">
        <f>P81+AA81+金融債!E81+非居住者債!E81</f>
        <v>29779858</v>
      </c>
      <c r="F81" s="5">
        <f>Q81+AB81+金融債!F81+非居住者債!F81</f>
        <v>110857</v>
      </c>
      <c r="G81" s="5">
        <f>R81+AC81+金融債!G81+非居住者債!G81+非居住者債!H81</f>
        <v>117198</v>
      </c>
      <c r="H81" s="5">
        <f>S81+AD81+金融債!H81+非居住者債!I81</f>
        <v>30007912</v>
      </c>
      <c r="I81" s="5">
        <f>T81+AE81+金融債!I81+非居住者債!J81</f>
        <v>-11799889</v>
      </c>
      <c r="J81" s="5">
        <f>U81+AF81+金融債!J81+非居住者債!K81</f>
        <v>11731</v>
      </c>
      <c r="K81" s="5">
        <f>V81+AG81+金融債!K81+非居住者債!L81</f>
        <v>1376933555</v>
      </c>
      <c r="L81" s="70"/>
      <c r="M81" s="5">
        <f>'国債（JGB）'!B81+地方債!B81+政保債!B81+財投機関債等!B81</f>
        <v>61</v>
      </c>
      <c r="N81" s="5">
        <f>'国債（JGB）'!C81+地方債!C81+政保債!C81+財投機関債等!C81</f>
        <v>15780643</v>
      </c>
      <c r="O81" s="5">
        <f>'国債（JGB）'!D81+地方債!D81+政保債!D81+財投機関債等!D81</f>
        <v>362</v>
      </c>
      <c r="P81" s="5">
        <f>'国債（JGB）'!E81+地方債!E81+政保債!E81+財投機関債等!E81</f>
        <v>27769158</v>
      </c>
      <c r="Q81" s="5">
        <f>'国債（JGB）'!F81+地方債!F81+政保債!F81+財投機関債等!F81</f>
        <v>110857</v>
      </c>
      <c r="R81" s="5">
        <f>'国債（JGB）'!G81+地方債!G81+政保債!G81+財投機関債等!G81</f>
        <v>117198</v>
      </c>
      <c r="S81" s="5">
        <f>'国債（JGB）'!H81+地方債!H81+政保債!H81+財投機関債等!H81</f>
        <v>27997212</v>
      </c>
      <c r="T81" s="5">
        <f>'国債（JGB）'!I81+地方債!I81+政保債!I81+財投機関債等!I81</f>
        <v>-12216569</v>
      </c>
      <c r="U81" s="5">
        <f>'国債（JGB）'!J81+地方債!J81+政保債!J81+財投機関債等!J81</f>
        <v>6983</v>
      </c>
      <c r="V81" s="5">
        <f>'国債（JGB）'!K81+地方債!K81+政保債!K81+財投機関債等!K81</f>
        <v>1272829007</v>
      </c>
      <c r="W81" s="70"/>
      <c r="X81" s="5">
        <f>普通社債!B81+資産担保型社債!B81+'転換社債（CB）'!B81</f>
        <v>49</v>
      </c>
      <c r="Y81" s="5">
        <f>普通社債!C81+資産担保型社債!C81+'転換社債（CB）'!C81</f>
        <v>2150200</v>
      </c>
      <c r="Z81" s="5">
        <f>普通社債!D81+資産担保型社債!D81+'転換社債（CB）'!D81</f>
        <v>73</v>
      </c>
      <c r="AA81" s="5">
        <f>普通社債!E81+資産担保型社債!E81+'転換社債（CB）'!E81</f>
        <v>1756000</v>
      </c>
      <c r="AB81" s="5">
        <f>普通社債!F81+資産担保型社債!F81+'転換社債（CB）'!F81</f>
        <v>0</v>
      </c>
      <c r="AC81" s="5">
        <f>普通社債!G81+資産担保型社債!G81+'転換社債（CB）'!G81+'転換社債（CB）'!H81</f>
        <v>0</v>
      </c>
      <c r="AD81" s="5">
        <f>普通社債!H81+資産担保型社債!H81+'転換社債（CB）'!I81</f>
        <v>1756000</v>
      </c>
      <c r="AE81" s="5">
        <f>普通社債!I81+資産担保型社債!I81+'転換社債（CB）'!J81</f>
        <v>394200</v>
      </c>
      <c r="AF81" s="5">
        <f>普通社債!J81+資産担保型社債!J81+'転換社債（CB）'!K81</f>
        <v>4249</v>
      </c>
      <c r="AG81" s="5">
        <f>普通社債!K81+資産担保型社債!K81+'転換社債（CB）'!L81</f>
        <v>92987998</v>
      </c>
    </row>
    <row r="82" spans="1:33" s="94" customFormat="1" ht="17.25" customHeight="1" x14ac:dyDescent="0.15">
      <c r="A82" s="7">
        <v>2024.07</v>
      </c>
      <c r="B82" s="5">
        <f>M82+X82+金融債!B82+非居住者債!B82</f>
        <v>158</v>
      </c>
      <c r="C82" s="5">
        <f>N82+Y82+金融債!C82+非居住者債!C82</f>
        <v>19652241</v>
      </c>
      <c r="D82" s="5">
        <f>O82+Z82+金融債!D82+非居住者債!D82</f>
        <v>352</v>
      </c>
      <c r="E82" s="5">
        <f>P82+AA82+金融債!E82+非居住者債!E82</f>
        <v>9773707</v>
      </c>
      <c r="F82" s="5">
        <f>Q82+AB82+金融債!F82+非居住者債!F82</f>
        <v>105492</v>
      </c>
      <c r="G82" s="5">
        <f>R82+AC82+金融債!G82+非居住者債!G82+非居住者債!H82</f>
        <v>112490</v>
      </c>
      <c r="H82" s="5">
        <f>S82+AD82+金融債!H82+非居住者債!I82</f>
        <v>9991689</v>
      </c>
      <c r="I82" s="5">
        <f>T82+AE82+金融債!I82+非居住者債!J82</f>
        <v>9660550</v>
      </c>
      <c r="J82" s="5">
        <f>U82+AF82+金融債!J82+非居住者債!K82</f>
        <v>11804</v>
      </c>
      <c r="K82" s="5">
        <f>V82+AG82+金融債!K82+非居住者債!L82</f>
        <v>1386594105</v>
      </c>
      <c r="L82" s="70"/>
      <c r="M82" s="5">
        <f>'国債（JGB）'!B82+地方債!B82+政保債!B82+財投機関債等!B82</f>
        <v>68</v>
      </c>
      <c r="N82" s="5">
        <f>'国債（JGB）'!C82+地方債!C82+政保債!C82+財投機関債等!C82</f>
        <v>17007711</v>
      </c>
      <c r="O82" s="5">
        <f>'国債（JGB）'!D82+地方債!D82+政保債!D82+財投機関債等!D82</f>
        <v>289</v>
      </c>
      <c r="P82" s="5">
        <f>'国債（JGB）'!E82+地方債!E82+政保債!E82+財投機関債等!E82</f>
        <v>8522727</v>
      </c>
      <c r="Q82" s="5">
        <f>'国債（JGB）'!F82+地方債!F82+政保債!F82+財投機関債等!F82</f>
        <v>105492</v>
      </c>
      <c r="R82" s="5">
        <f>'国債（JGB）'!G82+地方債!G82+政保債!G82+財投機関債等!G82</f>
        <v>111820</v>
      </c>
      <c r="S82" s="5">
        <f>'国債（JGB）'!H82+地方債!H82+政保債!H82+財投機関債等!H82</f>
        <v>8740039</v>
      </c>
      <c r="T82" s="5">
        <f>'国債（JGB）'!I82+地方債!I82+政保債!I82+財投機関債等!I82</f>
        <v>8267670</v>
      </c>
      <c r="U82" s="5">
        <f>'国債（JGB）'!J82+地方債!J82+政保債!J82+財投機関債等!J82</f>
        <v>7025</v>
      </c>
      <c r="V82" s="5">
        <f>'国債（JGB）'!K82+地方債!K82+政保債!K82+財投機関債等!K82</f>
        <v>1281096677</v>
      </c>
      <c r="W82" s="70"/>
      <c r="X82" s="5">
        <f>普通社債!B82+資産担保型社債!B82+'転換社債（CB）'!B82</f>
        <v>86</v>
      </c>
      <c r="Y82" s="5">
        <f>普通社債!C82+資産担保型社債!C82+'転換社債（CB）'!C82</f>
        <v>2571500</v>
      </c>
      <c r="Z82" s="5">
        <f>普通社債!D82+資産担保型社債!D82+'転換社債（CB）'!D82</f>
        <v>51</v>
      </c>
      <c r="AA82" s="5">
        <f>普通社債!E82+資産担保型社債!E82+'転換社債（CB）'!E82</f>
        <v>958800</v>
      </c>
      <c r="AB82" s="5">
        <f>普通社債!F82+資産担保型社債!F82+'転換社債（CB）'!F82</f>
        <v>0</v>
      </c>
      <c r="AC82" s="5">
        <f>普通社債!G82+資産担保型社債!G82+'転換社債（CB）'!G82+'転換社債（CB）'!H82</f>
        <v>670</v>
      </c>
      <c r="AD82" s="5">
        <f>普通社債!H82+資産担保型社債!H82+'転換社債（CB）'!I82</f>
        <v>959470</v>
      </c>
      <c r="AE82" s="5">
        <f>普通社債!I82+資産担保型社債!I82+'転換社債（CB）'!J82</f>
        <v>1612030</v>
      </c>
      <c r="AF82" s="5">
        <f>普通社債!J82+資産担保型社債!J82+'転換社債（CB）'!K82</f>
        <v>4287</v>
      </c>
      <c r="AG82" s="5">
        <f>普通社債!K82+資産担保型社債!K82+'転換社債（CB）'!L82</f>
        <v>94600028</v>
      </c>
    </row>
    <row r="83" spans="1:33" s="94" customFormat="1" ht="17.25" customHeight="1" x14ac:dyDescent="0.15">
      <c r="A83" s="7">
        <v>2024.08</v>
      </c>
      <c r="B83" s="5">
        <f>M83+X83+金融債!B83+非居住者債!B83</f>
        <v>74</v>
      </c>
      <c r="C83" s="5">
        <f>N83+Y83+金融債!C83+非居住者債!C83</f>
        <v>16445076</v>
      </c>
      <c r="D83" s="5">
        <f>O83+Z83+金融債!D83+非居住者債!D83</f>
        <v>324</v>
      </c>
      <c r="E83" s="5">
        <f>P83+AA83+金融債!E83+非居住者債!E83</f>
        <v>8373449</v>
      </c>
      <c r="F83" s="5">
        <f>Q83+AB83+金融債!F83+非居住者債!F83</f>
        <v>100302</v>
      </c>
      <c r="G83" s="5">
        <f>R83+AC83+金融債!G83+非居住者債!G83+非居住者債!H83</f>
        <v>114135</v>
      </c>
      <c r="H83" s="5">
        <f>S83+AD83+金融債!H83+非居住者債!I83</f>
        <v>8587885</v>
      </c>
      <c r="I83" s="5">
        <f>T83+AE83+金融債!I83+非居住者債!J83</f>
        <v>7857190</v>
      </c>
      <c r="J83" s="5">
        <f>U83+AF83+金融債!J83+非居住者債!K83</f>
        <v>11828</v>
      </c>
      <c r="K83" s="5">
        <f>V83+AG83+金融債!K83+非居住者債!L83</f>
        <v>1394451294</v>
      </c>
      <c r="L83" s="70"/>
      <c r="M83" s="5">
        <f>'国債（JGB）'!B83+地方債!B83+政保債!B83+財投機関債等!B83</f>
        <v>42</v>
      </c>
      <c r="N83" s="5">
        <f>'国債（JGB）'!C83+地方債!C83+政保債!C83+財投機関債等!C83</f>
        <v>15799396</v>
      </c>
      <c r="O83" s="5">
        <f>'国債（JGB）'!D83+地方債!D83+政保債!D83+財投機関債等!D83</f>
        <v>289</v>
      </c>
      <c r="P83" s="5">
        <f>'国債（JGB）'!E83+地方債!E83+政保債!E83+財投機関債等!E83</f>
        <v>7790349</v>
      </c>
      <c r="Q83" s="5">
        <f>'国債（JGB）'!F83+地方債!F83+政保債!F83+財投機関債等!F83</f>
        <v>100302</v>
      </c>
      <c r="R83" s="5">
        <f>'国債（JGB）'!G83+地方債!G83+政保債!G83+財投機関債等!G83</f>
        <v>110457</v>
      </c>
      <c r="S83" s="5">
        <f>'国債（JGB）'!H83+地方債!H83+政保債!H83+財投機関債等!H83</f>
        <v>8001107</v>
      </c>
      <c r="T83" s="5">
        <f>'国債（JGB）'!I83+地方債!I83+政保債!I83+財投機関債等!I83</f>
        <v>7798288</v>
      </c>
      <c r="U83" s="5">
        <f>'国債（JGB）'!J83+地方債!J83+政保債!J83+財投機関債等!J83</f>
        <v>7042</v>
      </c>
      <c r="V83" s="5">
        <f>'国債（JGB）'!K83+地方債!K83+政保債!K83+財投機関債等!K83</f>
        <v>1288894965</v>
      </c>
      <c r="W83" s="70"/>
      <c r="X83" s="5">
        <f>普通社債!B83+資産担保型社債!B83+'転換社債（CB）'!B83</f>
        <v>24</v>
      </c>
      <c r="Y83" s="5">
        <f>普通社債!C83+資産担保型社債!C83+'転換社債（CB）'!C83</f>
        <v>453300</v>
      </c>
      <c r="Z83" s="5">
        <f>普通社債!D83+資産担保型社債!D83+'転換社債（CB）'!D83</f>
        <v>31</v>
      </c>
      <c r="AA83" s="5">
        <f>普通社債!E83+資産担保型社債!E83+'転換社債（CB）'!E83</f>
        <v>471500</v>
      </c>
      <c r="AB83" s="5">
        <f>普通社債!F83+資産担保型社債!F83+'転換社債（CB）'!F83</f>
        <v>0</v>
      </c>
      <c r="AC83" s="5">
        <f>普通社債!G83+資産担保型社債!G83+'転換社債（CB）'!G83+'転換社債（CB）'!H83</f>
        <v>3678</v>
      </c>
      <c r="AD83" s="5">
        <f>普通社債!H83+資産担保型社債!H83+'転換社債（CB）'!I83</f>
        <v>475178</v>
      </c>
      <c r="AE83" s="5">
        <f>普通社債!I83+資産担保型社債!I83+'転換社債（CB）'!J83</f>
        <v>-21878</v>
      </c>
      <c r="AF83" s="5">
        <f>普通社債!J83+資産担保型社債!J83+'転換社債（CB）'!K83</f>
        <v>4290</v>
      </c>
      <c r="AG83" s="5">
        <f>普通社債!K83+資産担保型社債!K83+'転換社債（CB）'!L83</f>
        <v>94578149</v>
      </c>
    </row>
    <row r="84" spans="1:33" s="94" customFormat="1" ht="17.25" customHeight="1" x14ac:dyDescent="0.15">
      <c r="A84" s="7">
        <v>2024.09</v>
      </c>
      <c r="B84" s="5">
        <f>M84+X84+金融債!B84+非居住者債!B84</f>
        <v>147</v>
      </c>
      <c r="C84" s="5">
        <f>N84+Y84+金融債!C84+非居住者債!C84</f>
        <v>18365324</v>
      </c>
      <c r="D84" s="5">
        <f>O84+Z84+金融債!D84+非居住者債!D84</f>
        <v>459</v>
      </c>
      <c r="E84" s="5">
        <f>P84+AA84+金融債!E84+非居住者債!E84</f>
        <v>28507173</v>
      </c>
      <c r="F84" s="5">
        <f>Q84+AB84+金融債!F84+非居住者債!F84</f>
        <v>118221</v>
      </c>
      <c r="G84" s="5">
        <f>R84+AC84+金融債!G84+非居住者債!G84+非居住者債!H84</f>
        <v>101820</v>
      </c>
      <c r="H84" s="5">
        <f>S84+AD84+金融債!H84+非居住者債!I84</f>
        <v>28727213</v>
      </c>
      <c r="I84" s="5">
        <f>T84+AE84+金融債!I84+非居住者債!J84</f>
        <v>-10361891</v>
      </c>
      <c r="J84" s="5">
        <f>U84+AF84+金融債!J84+非居住者債!K84</f>
        <v>11821</v>
      </c>
      <c r="K84" s="5">
        <f>V84+AG84+金融債!K84+非居住者債!L84</f>
        <v>1384089403</v>
      </c>
      <c r="L84" s="70"/>
      <c r="M84" s="5">
        <f>'国債（JGB）'!B84+地方債!B84+政保債!B84+財投機関債等!B84</f>
        <v>67</v>
      </c>
      <c r="N84" s="5">
        <f>'国債（JGB）'!C84+地方債!C84+政保債!C84+財投機関債等!C84</f>
        <v>16451784</v>
      </c>
      <c r="O84" s="5">
        <f>'国債（JGB）'!D84+地方債!D84+政保債!D84+財投機関債等!D84</f>
        <v>351</v>
      </c>
      <c r="P84" s="5">
        <f>'国債（JGB）'!E84+地方債!E84+政保債!E84+財投機関債等!E84</f>
        <v>26766663</v>
      </c>
      <c r="Q84" s="5">
        <f>'国債（JGB）'!F84+地方債!F84+政保債!F84+財投機関債等!F84</f>
        <v>118221</v>
      </c>
      <c r="R84" s="5">
        <f>'国債（JGB）'!G84+地方債!G84+政保債!G84+財投機関債等!G84</f>
        <v>100130</v>
      </c>
      <c r="S84" s="5">
        <f>'国債（JGB）'!H84+地方債!H84+政保債!H84+財投機関債等!H84</f>
        <v>26985013</v>
      </c>
      <c r="T84" s="5">
        <f>'国債（JGB）'!I84+地方債!I84+政保債!I84+財投機関債等!I84</f>
        <v>-10533231</v>
      </c>
      <c r="U84" s="5">
        <f>'国債（JGB）'!J84+地方債!J84+政保債!J84+財投機関債等!J84</f>
        <v>7041</v>
      </c>
      <c r="V84" s="5">
        <f>'国債（JGB）'!K84+地方債!K84+政保債!K84+財投機関債等!K84</f>
        <v>1278361734</v>
      </c>
      <c r="W84" s="70"/>
      <c r="X84" s="5">
        <f>普通社債!B84+資産担保型社債!B84+'転換社債（CB）'!B84</f>
        <v>70</v>
      </c>
      <c r="Y84" s="5">
        <f>普通社債!C84+資産担保型社債!C84+'転換社債（CB）'!C84</f>
        <v>1589700</v>
      </c>
      <c r="Z84" s="5">
        <f>普通社債!D84+資産担保型社債!D84+'転換社債（CB）'!D84</f>
        <v>93</v>
      </c>
      <c r="AA84" s="5">
        <f>普通社債!E84+資産担保型社債!E84+'転換社債（CB）'!E84</f>
        <v>1614950</v>
      </c>
      <c r="AB84" s="5">
        <f>普通社債!F84+資産担保型社債!F84+'転換社債（CB）'!F84</f>
        <v>0</v>
      </c>
      <c r="AC84" s="5">
        <f>普通社債!G84+資産担保型社債!G84+'転換社債（CB）'!G84+'転換社債（CB）'!H84</f>
        <v>1690</v>
      </c>
      <c r="AD84" s="5">
        <f>普通社債!H84+資産担保型社債!H84+'転換社債（CB）'!I84</f>
        <v>1616640</v>
      </c>
      <c r="AE84" s="5">
        <f>普通社債!I84+資産担保型社債!I84+'転換社債（CB）'!J84</f>
        <v>-26940</v>
      </c>
      <c r="AF84" s="5">
        <f>普通社債!J84+資産担保型社債!J84+'転換社債（CB）'!K84</f>
        <v>4282</v>
      </c>
      <c r="AG84" s="5">
        <f>普通社債!K84+資産担保型社債!K84+'転換社債（CB）'!L84</f>
        <v>94551209</v>
      </c>
    </row>
    <row r="85" spans="1:33" s="94" customFormat="1" ht="17.25" customHeight="1" x14ac:dyDescent="0.15">
      <c r="A85" s="154" t="s">
        <v>299</v>
      </c>
      <c r="B85" s="5">
        <f>M85+X85+金融債!B85+非居住者債!B85</f>
        <v>147</v>
      </c>
      <c r="C85" s="5">
        <f>N85+Y85+金融債!C85+非居住者債!C85</f>
        <v>17624256</v>
      </c>
      <c r="D85" s="5">
        <f>O85+Z85+金融債!D85+非居住者債!D85</f>
        <v>412</v>
      </c>
      <c r="E85" s="5">
        <f>P85+AA85+金融債!E85+非居住者債!E85</f>
        <v>9106537</v>
      </c>
      <c r="F85" s="5">
        <f>Q85+AB85+金融債!F85+非居住者債!F85</f>
        <v>113090</v>
      </c>
      <c r="G85" s="5">
        <f>R85+AC85+金融債!G85+非居住者債!G85+非居住者債!H85</f>
        <v>107742</v>
      </c>
      <c r="H85" s="5">
        <f>S85+AD85+金融債!H85+非居住者債!I85</f>
        <v>9327370</v>
      </c>
      <c r="I85" s="5">
        <f>T85+AE85+金融債!I85+非居住者債!J85</f>
        <v>8296882</v>
      </c>
      <c r="J85" s="5">
        <f>U85+AF85+金融債!J85+非居住者債!K85</f>
        <v>11882</v>
      </c>
      <c r="K85" s="5">
        <f>V85+AG85+金融債!K85+非居住者債!L85</f>
        <v>1392386286</v>
      </c>
      <c r="L85" s="70"/>
      <c r="M85" s="5">
        <f>'国債（JGB）'!B85+地方債!B85+政保債!B85+財投機関債等!B85</f>
        <v>81</v>
      </c>
      <c r="N85" s="5">
        <f>'国債（JGB）'!C85+地方債!C85+政保債!C85+財投機関債等!C85</f>
        <v>15948536</v>
      </c>
      <c r="O85" s="5">
        <f>'国債（JGB）'!D85+地方債!D85+政保債!D85+財投機関債等!D85</f>
        <v>343</v>
      </c>
      <c r="P85" s="5">
        <f>'国債（JGB）'!E85+地方債!E85+政保債!E85+財投機関債等!E85</f>
        <v>7504107</v>
      </c>
      <c r="Q85" s="5">
        <f>'国債（JGB）'!F85+地方債!F85+政保債!F85+財投機関債等!F85</f>
        <v>113023</v>
      </c>
      <c r="R85" s="5">
        <f>'国債（JGB）'!G85+地方債!G85+政保債!G85+財投機関債等!G85</f>
        <v>102396</v>
      </c>
      <c r="S85" s="5">
        <f>'国債（JGB）'!H85+地方債!H85+政保債!H85+財投機関債等!H85</f>
        <v>7719527</v>
      </c>
      <c r="T85" s="5">
        <f>'国債（JGB）'!I85+地方債!I85+政保債!I85+財投機関債等!I85</f>
        <v>8229006</v>
      </c>
      <c r="U85" s="5">
        <f>'国債（JGB）'!J85+地方債!J85+政保債!J85+財投機関債等!J85</f>
        <v>7081</v>
      </c>
      <c r="V85" s="5">
        <f>'国債（JGB）'!K85+地方債!K85+政保債!K85+財投機関債等!K85</f>
        <v>1286590742</v>
      </c>
      <c r="W85" s="70"/>
      <c r="X85" s="5">
        <f>普通社債!B85+資産担保型社債!B85+'転換社債（CB）'!B85</f>
        <v>55</v>
      </c>
      <c r="Y85" s="5">
        <f>普通社債!C85+資産担保型社債!C85+'転換社債（CB）'!C85</f>
        <v>1412200</v>
      </c>
      <c r="Z85" s="5">
        <f>普通社債!D85+資産担保型社債!D85+'転換社債（CB）'!D85</f>
        <v>62</v>
      </c>
      <c r="AA85" s="5">
        <f>普通社債!E85+資産担保型社債!E85+'転換社債（CB）'!E85</f>
        <v>1344000</v>
      </c>
      <c r="AB85" s="5">
        <f>普通社債!F85+資産担保型社債!F85+'転換社債（CB）'!F85</f>
        <v>67</v>
      </c>
      <c r="AC85" s="5">
        <f>普通社債!G85+資産担保型社債!G85+'転換社債（CB）'!G85+'転換社債（CB）'!H85</f>
        <v>5346</v>
      </c>
      <c r="AD85" s="5">
        <f>普通社債!H85+資産担保型社債!H85+'転換社債（CB）'!I85</f>
        <v>1349413</v>
      </c>
      <c r="AE85" s="5">
        <f>普通社債!I85+資産担保型社債!I85+'転換社債（CB）'!J85</f>
        <v>62786</v>
      </c>
      <c r="AF85" s="5">
        <f>普通社債!J85+資産担保型社債!J85+'転換社債（CB）'!K85</f>
        <v>4299</v>
      </c>
      <c r="AG85" s="5">
        <f>普通社債!K85+資産担保型社債!K85+'転換社債（CB）'!L85</f>
        <v>94613994</v>
      </c>
    </row>
    <row r="86" spans="1:33" s="94" customFormat="1" ht="17.25" customHeight="1" x14ac:dyDescent="0.15">
      <c r="A86" s="7">
        <v>2024.11</v>
      </c>
      <c r="B86" s="5">
        <f>M86+X86+金融債!B86+非居住者債!B86</f>
        <v>104</v>
      </c>
      <c r="C86" s="5">
        <f>N86+Y86+金融債!C86+非居住者債!C86</f>
        <v>16861085</v>
      </c>
      <c r="D86" s="5">
        <f>O86+Z86+金融債!D86+非居住者債!D86</f>
        <v>350</v>
      </c>
      <c r="E86" s="5">
        <f>P86+AA86+金融債!E86+非居住者債!E86</f>
        <v>7573129</v>
      </c>
      <c r="F86" s="5">
        <f>Q86+AB86+金融債!F86+非居住者債!F86</f>
        <v>105131</v>
      </c>
      <c r="G86" s="5">
        <f>R86+AC86+金融債!G86+非居住者債!G86+非居住者債!H86</f>
        <v>109698</v>
      </c>
      <c r="H86" s="5">
        <f>S86+AD86+金融債!H86+非居住者債!I86</f>
        <v>7787958</v>
      </c>
      <c r="I86" s="5">
        <f>T86+AE86+金融債!I86+非居住者債!J86</f>
        <v>9073125</v>
      </c>
      <c r="J86" s="5">
        <f>U86+AF86+金融債!J86+非居住者債!K86</f>
        <v>11930</v>
      </c>
      <c r="K86" s="5">
        <f>V86+AG86+金融債!K86+非居住者債!L86</f>
        <v>1401459410</v>
      </c>
      <c r="L86" s="70"/>
      <c r="M86" s="5">
        <f>'国債（JGB）'!B86+地方債!B86+政保債!B86+財投機関債等!B86</f>
        <v>62</v>
      </c>
      <c r="N86" s="5">
        <f>'国債（JGB）'!C86+地方債!C86+政保債!C86+財投機関債等!C86</f>
        <v>16183535</v>
      </c>
      <c r="O86" s="5">
        <f>'国債（JGB）'!D86+地方債!D86+政保債!D86+財投機関債等!D86</f>
        <v>319</v>
      </c>
      <c r="P86" s="5">
        <f>'国債（JGB）'!E86+地方債!E86+政保債!E86+財投機関債等!E86</f>
        <v>7365229</v>
      </c>
      <c r="Q86" s="5">
        <f>'国債（JGB）'!F86+地方債!F86+政保債!F86+財投機関債等!F86</f>
        <v>105131</v>
      </c>
      <c r="R86" s="5">
        <f>'国債（JGB）'!G86+地方債!G86+政保債!G86+財投機関債等!G86</f>
        <v>108405</v>
      </c>
      <c r="S86" s="5">
        <f>'国債（JGB）'!H86+地方債!H86+政保債!H86+財投機関債等!H86</f>
        <v>7578765</v>
      </c>
      <c r="T86" s="5">
        <f>'国債（JGB）'!I86+地方債!I86+政保債!I86+財投機関債等!I86</f>
        <v>8604768</v>
      </c>
      <c r="U86" s="5">
        <f>'国債（JGB）'!J86+地方債!J86+政保債!J86+財投機関債等!J86</f>
        <v>7104</v>
      </c>
      <c r="V86" s="5">
        <f>'国債（JGB）'!K86+地方債!K86+政保債!K86+財投機関債等!K86</f>
        <v>1295195510</v>
      </c>
      <c r="W86" s="70"/>
      <c r="X86" s="5">
        <f>普通社債!B86+資産担保型社債!B86+'転換社債（CB）'!B86</f>
        <v>25</v>
      </c>
      <c r="Y86" s="5">
        <f>普通社債!C86+資産担保型社債!C86+'転換社債（CB）'!C86</f>
        <v>375000</v>
      </c>
      <c r="Z86" s="5">
        <f>普通社債!D86+資産担保型社債!D86+'転換社債（CB）'!D86</f>
        <v>25</v>
      </c>
      <c r="AA86" s="5">
        <f>普通社債!E86+資産担保型社債!E86+'転換社債（CB）'!E86</f>
        <v>138000</v>
      </c>
      <c r="AB86" s="5">
        <f>普通社債!F86+資産担保型社債!F86+'転換社債（CB）'!F86</f>
        <v>0</v>
      </c>
      <c r="AC86" s="5">
        <f>普通社債!G86+資産担保型社債!G86+'転換社債（CB）'!G86+'転換社債（CB）'!H86</f>
        <v>1293</v>
      </c>
      <c r="AD86" s="5">
        <f>普通社債!H86+資産担保型社債!H86+'転換社債（CB）'!I86</f>
        <v>139293</v>
      </c>
      <c r="AE86" s="5">
        <f>普通社債!I86+資産担保型社債!I86+'転換社債（CB）'!J86</f>
        <v>235707</v>
      </c>
      <c r="AF86" s="5">
        <f>普通社債!J86+資産担保型社債!J86+'転換社債（CB）'!K86</f>
        <v>4311</v>
      </c>
      <c r="AG86" s="5">
        <f>普通社債!K86+資産担保型社債!K86+'転換社債（CB）'!L86</f>
        <v>94849700</v>
      </c>
    </row>
    <row r="87" spans="1:33" s="94" customFormat="1" ht="17.25" customHeight="1" x14ac:dyDescent="0.15">
      <c r="A87" s="7">
        <v>2024.12</v>
      </c>
      <c r="B87" s="5">
        <f>M87+X87+金融債!B87+非居住者債!B87</f>
        <v>146</v>
      </c>
      <c r="C87" s="5">
        <f>N87+Y87+金融債!C87+非居住者債!C87</f>
        <v>18968987</v>
      </c>
      <c r="D87" s="5">
        <f>O87+Z87+金融債!D87+非居住者債!D87</f>
        <v>485</v>
      </c>
      <c r="E87" s="5">
        <f>P87+AA87+金融債!E87+非居住者債!E87</f>
        <v>28541913</v>
      </c>
      <c r="F87" s="5">
        <f>Q87+AB87+金融債!F87+非居住者債!F87</f>
        <v>102597</v>
      </c>
      <c r="G87" s="5">
        <f>R87+AC87+金融債!G87+非居住者債!G87+非居住者債!H87</f>
        <v>104007</v>
      </c>
      <c r="H87" s="5">
        <f>S87+AD87+金融債!H87+非居住者債!I87</f>
        <v>28748517</v>
      </c>
      <c r="I87" s="5">
        <f>T87+AE87+金融債!I87+非居住者債!J87</f>
        <v>-9779531</v>
      </c>
      <c r="J87" s="5">
        <f>U87+AF87+金融債!J87+非居住者債!K87</f>
        <v>11920</v>
      </c>
      <c r="K87" s="5">
        <f>V87+AG87+金融債!K87+非居住者債!L87</f>
        <v>1391679877</v>
      </c>
      <c r="L87" s="70"/>
      <c r="M87" s="5">
        <f>'国債（JGB）'!B87+地方債!B87+政保債!B87+財投機関債等!B87</f>
        <v>60</v>
      </c>
      <c r="N87" s="5">
        <f>'国債（JGB）'!C87+地方債!C87+政保債!C87+財投機関債等!C87</f>
        <v>16915847</v>
      </c>
      <c r="O87" s="5">
        <f>'国債（JGB）'!D87+地方債!D87+政保債!D87+財投機関債等!D87</f>
        <v>367</v>
      </c>
      <c r="P87" s="5">
        <f>'国債（JGB）'!E87+地方債!E87+政保債!E87+財投機関債等!E87</f>
        <v>26869093</v>
      </c>
      <c r="Q87" s="5">
        <f>'国債（JGB）'!F87+地方債!F87+政保債!F87+財投機関債等!F87</f>
        <v>102597</v>
      </c>
      <c r="R87" s="5">
        <f>'国債（JGB）'!G87+地方債!G87+政保債!G87+財投機関債等!G87</f>
        <v>103907</v>
      </c>
      <c r="S87" s="5">
        <f>'国債（JGB）'!H87+地方債!H87+政保債!H87+財投機関債等!H87</f>
        <v>27075597</v>
      </c>
      <c r="T87" s="5">
        <f>'国債（JGB）'!I87+地方債!I87+政保債!I87+財投機関債等!I87</f>
        <v>-10159751</v>
      </c>
      <c r="U87" s="5">
        <f>'国債（JGB）'!J87+地方債!J87+政保債!J87+財投機関債等!J87</f>
        <v>7094</v>
      </c>
      <c r="V87" s="5">
        <f>'国債（JGB）'!K87+地方債!K87+政保債!K87+財投機関債等!K87</f>
        <v>1285035757</v>
      </c>
      <c r="W87" s="70"/>
      <c r="X87" s="5">
        <f>普通社債!B87+資産担保型社債!B87+'転換社債（CB）'!B87</f>
        <v>72</v>
      </c>
      <c r="Y87" s="5">
        <f>普通社債!C87+資産担保型社債!C87+'転換社債（CB）'!C87</f>
        <v>1820100</v>
      </c>
      <c r="Z87" s="5">
        <f>普通社債!D87+資産担保型社債!D87+'転換社債（CB）'!D87</f>
        <v>100</v>
      </c>
      <c r="AA87" s="5">
        <f>普通社債!E87+資産担保型社債!E87+'転換社債（CB）'!E87</f>
        <v>1380800</v>
      </c>
      <c r="AB87" s="5">
        <f>普通社債!F87+資産担保型社債!F87+'転換社債（CB）'!F87</f>
        <v>0</v>
      </c>
      <c r="AC87" s="5">
        <f>普通社債!G87+資産担保型社債!G87+'転換社債（CB）'!G87+'転換社債（CB）'!H87</f>
        <v>100</v>
      </c>
      <c r="AD87" s="5">
        <f>普通社債!H87+資産担保型社債!H87+'転換社債（CB）'!I87</f>
        <v>1380900</v>
      </c>
      <c r="AE87" s="5">
        <f>普通社債!I87+資産担保型社債!I87+'転換社債（CB）'!J87</f>
        <v>439200</v>
      </c>
      <c r="AF87" s="5">
        <f>普通社債!J87+資産担保型社債!J87+'転換社債（CB）'!K87</f>
        <v>4307</v>
      </c>
      <c r="AG87" s="5">
        <f>普通社債!K87+資産担保型社債!K87+'転換社債（CB）'!L87</f>
        <v>95288900</v>
      </c>
    </row>
    <row r="88" spans="1:33" s="94" customFormat="1" ht="17.25" customHeight="1" x14ac:dyDescent="0.15">
      <c r="A88" s="7">
        <v>2025.01</v>
      </c>
      <c r="B88" s="5">
        <f>M88+X88+金融債!B88+非居住者債!B88</f>
        <v>95</v>
      </c>
      <c r="C88" s="5">
        <f>N88+Y88+金融債!C88+非居住者債!C88</f>
        <v>18019187</v>
      </c>
      <c r="D88" s="5">
        <f>O88+Z88+金融債!D88+非居住者債!D88</f>
        <v>337</v>
      </c>
      <c r="E88" s="5">
        <f>P88+AA88+金融債!E88+非居住者債!E88</f>
        <v>8405679</v>
      </c>
      <c r="F88" s="5">
        <f>Q88+AB88+金融債!F88+非居住者債!F88</f>
        <v>96077</v>
      </c>
      <c r="G88" s="5">
        <f>R88+AC88+金融債!G88+非居住者債!G88+非居住者債!H88</f>
        <v>93114</v>
      </c>
      <c r="H88" s="5">
        <f>S88+AD88+金融債!H88+非居住者債!I88</f>
        <v>8594870</v>
      </c>
      <c r="I88" s="5">
        <f>T88+AE88+金融債!I88+非居住者債!J88</f>
        <v>9424317</v>
      </c>
      <c r="J88" s="5">
        <f>U88+AF88+金融債!J88+非居住者債!K88</f>
        <v>11950</v>
      </c>
      <c r="K88" s="5">
        <f>V88+AG88+金融債!K88+非居住者債!L88</f>
        <v>1401104194</v>
      </c>
      <c r="L88" s="70"/>
      <c r="M88" s="5">
        <f>'国債（JGB）'!B88+地方債!B88+政保債!B88+財投機関債等!B88</f>
        <v>48</v>
      </c>
      <c r="N88" s="5">
        <f>'国債（JGB）'!C88+地方債!C88+政保債!C88+財投機関債等!C88</f>
        <v>16942657</v>
      </c>
      <c r="O88" s="5">
        <f>'国債（JGB）'!D88+地方債!D88+政保債!D88+財投機関債等!D88</f>
        <v>298</v>
      </c>
      <c r="P88" s="5">
        <f>'国債（JGB）'!E88+地方債!E88+政保債!E88+財投機関債等!E88</f>
        <v>7436739</v>
      </c>
      <c r="Q88" s="5">
        <f>'国債（JGB）'!F88+地方債!F88+政保債!F88+財投機関債等!F88</f>
        <v>96077</v>
      </c>
      <c r="R88" s="5">
        <f>'国債（JGB）'!G88+地方債!G88+政保債!G88+財投機関債等!G88</f>
        <v>93114</v>
      </c>
      <c r="S88" s="5">
        <f>'国債（JGB）'!H88+地方債!H88+政保債!H88+財投機関債等!H88</f>
        <v>7625930</v>
      </c>
      <c r="T88" s="5">
        <f>'国債（JGB）'!I88+地方債!I88+政保債!I88+財投機関債等!I88</f>
        <v>9316727</v>
      </c>
      <c r="U88" s="5">
        <f>'国債（JGB）'!J88+地方債!J88+政保債!J88+財投機関債等!J88</f>
        <v>7115</v>
      </c>
      <c r="V88" s="5">
        <f>'国債（JGB）'!K88+地方債!K88+政保債!K88+財投機関債等!K88</f>
        <v>1294352484</v>
      </c>
      <c r="W88" s="70"/>
      <c r="X88" s="5">
        <f>普通社債!B88+資産担保型社債!B88+'転換社債（CB）'!B88</f>
        <v>36</v>
      </c>
      <c r="Y88" s="5">
        <f>普通社債!C88+資産担保型社債!C88+'転換社債（CB）'!C88</f>
        <v>898000</v>
      </c>
      <c r="Z88" s="5">
        <f>普通社債!D88+資産担保型社債!D88+'転換社債（CB）'!D88</f>
        <v>29</v>
      </c>
      <c r="AA88" s="5">
        <f>普通社債!E88+資産担保型社債!E88+'転換社債（CB）'!E88</f>
        <v>837000</v>
      </c>
      <c r="AB88" s="5">
        <f>普通社債!F88+資産担保型社債!F88+'転換社債（CB）'!F88</f>
        <v>0</v>
      </c>
      <c r="AC88" s="5">
        <f>普通社債!G88+資産担保型社債!G88+'転換社債（CB）'!G88+'転換社債（CB）'!H88</f>
        <v>0</v>
      </c>
      <c r="AD88" s="5">
        <f>普通社債!H88+資産担保型社債!H88+'転換社債（CB）'!I88</f>
        <v>837000</v>
      </c>
      <c r="AE88" s="5">
        <f>普通社債!I88+資産担保型社債!I88+'転換社債（CB）'!J88</f>
        <v>61000</v>
      </c>
      <c r="AF88" s="5">
        <f>普通社債!J88+資産担保型社債!J88+'転換社債（CB）'!K88</f>
        <v>4314</v>
      </c>
      <c r="AG88" s="5">
        <f>普通社債!K88+資産担保型社債!K88+'転換社債（CB）'!L88</f>
        <v>95349900</v>
      </c>
    </row>
    <row r="89" spans="1:33" s="94" customFormat="1" ht="17.25" customHeight="1" x14ac:dyDescent="0.15">
      <c r="A89" s="7">
        <v>2025.02</v>
      </c>
      <c r="B89" s="5">
        <f>M89+X89+金融債!B89+非居住者債!B89</f>
        <v>77</v>
      </c>
      <c r="C89" s="5">
        <f>N89+Y89+金融債!C89+非居住者債!C89</f>
        <v>16504126</v>
      </c>
      <c r="D89" s="5">
        <f>O89+Z89+金融債!D89+非居住者債!D89</f>
        <v>342</v>
      </c>
      <c r="E89" s="5">
        <f>P89+AA89+金融債!E89+非居住者債!E89</f>
        <v>8216776</v>
      </c>
      <c r="F89" s="5">
        <f>Q89+AB89+金融債!F89+非居住者債!F89</f>
        <v>92897</v>
      </c>
      <c r="G89" s="5">
        <f>R89+AC89+金融債!G89+非居住者債!G89+非居住者債!H89</f>
        <v>166055</v>
      </c>
      <c r="H89" s="5">
        <f>S89+AD89+金融債!H89+非居住者債!I89</f>
        <v>8475728</v>
      </c>
      <c r="I89" s="5">
        <f>T89+AE89+金融債!I89+非居住者債!J89</f>
        <v>8028398</v>
      </c>
      <c r="J89" s="5">
        <f>U89+AF89+金融債!J89+非居住者債!K89</f>
        <v>11956</v>
      </c>
      <c r="K89" s="5">
        <f>V89+AG89+金融債!K89+非居住者債!L89</f>
        <v>1409132590</v>
      </c>
      <c r="L89" s="70"/>
      <c r="M89" s="5">
        <f>'国債（JGB）'!B89+地方債!B89+政保債!B89+財投機関債等!B89</f>
        <v>39</v>
      </c>
      <c r="N89" s="5">
        <f>'国債（JGB）'!C89+地方債!C89+政保債!C89+財投機関債等!C89</f>
        <v>15704696</v>
      </c>
      <c r="O89" s="5">
        <f>'国債（JGB）'!D89+地方債!D89+政保債!D89+財投機関債等!D89</f>
        <v>303</v>
      </c>
      <c r="P89" s="5">
        <f>'国債（JGB）'!E89+地方債!E89+政保債!E89+財投機関債等!E89</f>
        <v>7379066</v>
      </c>
      <c r="Q89" s="5">
        <f>'国債（JGB）'!F89+地方債!F89+政保債!F89+財投機関債等!F89</f>
        <v>92897</v>
      </c>
      <c r="R89" s="5">
        <f>'国債（JGB）'!G89+地方債!G89+政保債!G89+財投機関債等!G89</f>
        <v>120056</v>
      </c>
      <c r="S89" s="5">
        <f>'国債（JGB）'!H89+地方債!H89+政保債!H89+財投機関債等!H89</f>
        <v>7592019</v>
      </c>
      <c r="T89" s="5">
        <f>'国債（JGB）'!I89+地方債!I89+政保債!I89+財投機関債等!I89</f>
        <v>8112677</v>
      </c>
      <c r="U89" s="5">
        <f>'国債（JGB）'!J89+地方債!J89+政保債!J89+財投機関債等!J89</f>
        <v>7118</v>
      </c>
      <c r="V89" s="5">
        <f>'国債（JGB）'!K89+地方債!K89+政保債!K89+財投機関債等!K89</f>
        <v>1302465160</v>
      </c>
      <c r="W89" s="70"/>
      <c r="X89" s="5">
        <f>普通社債!B89+資産担保型社債!B89+'転換社債（CB）'!B89</f>
        <v>35</v>
      </c>
      <c r="Y89" s="5">
        <f>普通社債!C89+資産担保型社債!C89+'転換社債（CB）'!C89</f>
        <v>743700</v>
      </c>
      <c r="Z89" s="5">
        <f>普通社債!D89+資産担保型社債!D89+'転換社債（CB）'!D89</f>
        <v>32</v>
      </c>
      <c r="AA89" s="5">
        <f>普通社債!E89+資産担保型社債!E89+'転換社債（CB）'!E89</f>
        <v>716500</v>
      </c>
      <c r="AB89" s="5">
        <f>普通社債!F89+資産担保型社債!F89+'転換社債（CB）'!F89</f>
        <v>0</v>
      </c>
      <c r="AC89" s="5">
        <f>普通社債!G89+資産担保型社債!G89+'転換社債（CB）'!G89+'転換社債（CB）'!H89</f>
        <v>45999</v>
      </c>
      <c r="AD89" s="5">
        <f>普通社債!H89+資産担保型社債!H89+'転換社債（CB）'!I89</f>
        <v>762499</v>
      </c>
      <c r="AE89" s="5">
        <f>普通社債!I89+資産担保型社債!I89+'転換社債（CB）'!J89</f>
        <v>-18799</v>
      </c>
      <c r="AF89" s="5">
        <f>普通社債!J89+資産担保型社債!J89+'転換社債（CB）'!K89</f>
        <v>4321</v>
      </c>
      <c r="AG89" s="5">
        <f>普通社債!K89+資産担保型社債!K89+'転換社債（CB）'!L89</f>
        <v>95331100</v>
      </c>
    </row>
    <row r="90" spans="1:33" s="94" customFormat="1" ht="17.25" customHeight="1" x14ac:dyDescent="0.15">
      <c r="A90" s="7">
        <v>2025.03</v>
      </c>
      <c r="B90" s="5">
        <f>M90+X90+金融債!B90+非居住者債!B90</f>
        <v>90</v>
      </c>
      <c r="C90" s="5">
        <f>N90+Y90+金融債!C90+非居住者債!C90</f>
        <v>17396737</v>
      </c>
      <c r="D90" s="5">
        <f>O90+Z90+金融債!D90+非居住者債!D90</f>
        <v>402</v>
      </c>
      <c r="E90" s="5">
        <f>P90+AA90+金融債!E90+非居住者債!E90</f>
        <v>27844611</v>
      </c>
      <c r="F90" s="5">
        <f>Q90+AB90+金融債!F90+非居住者債!F90</f>
        <v>113290</v>
      </c>
      <c r="G90" s="5">
        <f>R90+AC90+金融債!G90+非居住者債!G90+非居住者債!H90</f>
        <v>100511</v>
      </c>
      <c r="H90" s="5">
        <f>S90+AD90+金融債!H90+非居住者債!I90</f>
        <v>28058412</v>
      </c>
      <c r="I90" s="5">
        <f>T90+AE90+金融債!I90+非居住者債!J90</f>
        <v>-10661675</v>
      </c>
      <c r="J90" s="5">
        <f>U90+AF90+金融債!J90+非居住者債!K90</f>
        <v>11942</v>
      </c>
      <c r="K90" s="5">
        <f>V90+AG90+金融債!K90+非居住者債!L90</f>
        <v>1398470913</v>
      </c>
      <c r="L90" s="70"/>
      <c r="M90" s="5">
        <f>'国債（JGB）'!B90+地方債!B90+政保債!B90+財投機関債等!B90</f>
        <v>46</v>
      </c>
      <c r="N90" s="5">
        <f>'国債（JGB）'!C90+地方債!C90+政保債!C90+財投機関債等!C90</f>
        <v>16620267</v>
      </c>
      <c r="O90" s="5">
        <f>'国債（JGB）'!D90+地方債!D90+政保債!D90+財投機関債等!D90</f>
        <v>356</v>
      </c>
      <c r="P90" s="5">
        <f>'国債（JGB）'!E90+地方債!E90+政保債!E90+財投機関債等!E90</f>
        <v>27157211</v>
      </c>
      <c r="Q90" s="5">
        <f>'国債（JGB）'!F90+地方債!F90+政保債!F90+財投機関債等!F90</f>
        <v>113290</v>
      </c>
      <c r="R90" s="5">
        <f>'国債（JGB）'!G90+地方債!G90+政保債!G90+財投機関債等!G90</f>
        <v>99761</v>
      </c>
      <c r="S90" s="5">
        <f>'国債（JGB）'!H90+地方債!H90+政保債!H90+財投機関債等!H90</f>
        <v>27370262</v>
      </c>
      <c r="T90" s="5">
        <f>'国債（JGB）'!I90+地方債!I90+政保債!I90+財投機関債等!I90</f>
        <v>-10749995</v>
      </c>
      <c r="U90" s="5">
        <f>'国債（JGB）'!J90+地方債!J90+政保債!J90+財投機関債等!J90</f>
        <v>7098</v>
      </c>
      <c r="V90" s="5">
        <f>'国債（JGB）'!K90+地方債!K90+政保債!K90+財投機関債等!K90</f>
        <v>1291715163</v>
      </c>
      <c r="W90" s="70"/>
      <c r="X90" s="5">
        <f>普通社債!B90+資産担保型社債!B90+'転換社債（CB）'!B90</f>
        <v>38</v>
      </c>
      <c r="Y90" s="5">
        <f>普通社債!C90+資産担保型社債!C90+'転換社債（CB）'!C90</f>
        <v>675300</v>
      </c>
      <c r="Z90" s="5">
        <f>普通社債!D90+資産担保型社債!D90+'転換社債（CB）'!D90</f>
        <v>35</v>
      </c>
      <c r="AA90" s="5">
        <f>普通社債!E90+資産担保型社債!E90+'転換社債（CB）'!E90</f>
        <v>605300</v>
      </c>
      <c r="AB90" s="5">
        <f>普通社債!F90+資産担保型社債!F90+'転換社債（CB）'!F90</f>
        <v>0</v>
      </c>
      <c r="AC90" s="5">
        <f>普通社債!G90+資産担保型社債!G90+'転換社債（CB）'!G90+'転換社債（CB）'!H90</f>
        <v>750</v>
      </c>
      <c r="AD90" s="5">
        <f>普通社債!H90+資産担保型社債!H90+'転換社債（CB）'!I90</f>
        <v>606050</v>
      </c>
      <c r="AE90" s="5">
        <f>普通社債!I90+資産担保型社債!I90+'転換社債（CB）'!J90</f>
        <v>69250</v>
      </c>
      <c r="AF90" s="5">
        <f>普通社債!J90+資産担保型社債!J90+'転換社債（CB）'!K90</f>
        <v>4325</v>
      </c>
      <c r="AG90" s="5">
        <f>普通社債!K90+資産担保型社債!K90+'転換社債（CB）'!L90</f>
        <v>95400350</v>
      </c>
    </row>
    <row r="91" spans="1:33" s="94" customFormat="1" ht="17.25" customHeight="1" x14ac:dyDescent="0.15">
      <c r="A91" s="7">
        <v>2025.04</v>
      </c>
      <c r="B91" s="5">
        <f>M91+X91+金融債!B91+非居住者債!B91</f>
        <v>85</v>
      </c>
      <c r="C91" s="5">
        <f>N91+Y91+金融債!C91+非居住者債!C91</f>
        <v>17013397</v>
      </c>
      <c r="D91" s="5">
        <f>O91+Z91+金融債!D91+非居住者債!D91</f>
        <v>373</v>
      </c>
      <c r="E91" s="5">
        <f>P91+AA91+金融債!E91+非居住者債!E91</f>
        <v>7923764</v>
      </c>
      <c r="F91" s="5">
        <f>Q91+AB91+金融債!F91+非居住者債!F91</f>
        <v>110916</v>
      </c>
      <c r="G91" s="5">
        <f>R91+AC91+金融債!G91+非居住者債!G91+非居住者債!H91</f>
        <v>108521</v>
      </c>
      <c r="H91" s="5">
        <f>S91+AD91+金融債!H91+非居住者債!I91</f>
        <v>8143201</v>
      </c>
      <c r="I91" s="5">
        <f>T91+AE91+金融債!I91+非居住者債!J91</f>
        <v>8870195</v>
      </c>
      <c r="J91" s="5">
        <f>U91+AF91+金融債!J91+非居住者債!K91</f>
        <v>11968</v>
      </c>
      <c r="K91" s="5">
        <f>V91+AG91+金融債!K91+非居住者債!L91</f>
        <v>1407341108</v>
      </c>
      <c r="L91" s="70"/>
      <c r="M91" s="5">
        <f>'国債（JGB）'!B91+地方債!B91+政保債!B91+財投機関債等!B91</f>
        <v>43</v>
      </c>
      <c r="N91" s="5">
        <f>'国債（JGB）'!C91+地方債!C91+政保債!C91+財投機関債等!C91</f>
        <v>15837697</v>
      </c>
      <c r="O91" s="5">
        <f>'国債（JGB）'!D91+地方債!D91+政保債!D91+財投機関債等!D91</f>
        <v>341</v>
      </c>
      <c r="P91" s="5">
        <f>'国債（JGB）'!E91+地方債!E91+政保債!E91+財投機関債等!E91</f>
        <v>6748454</v>
      </c>
      <c r="Q91" s="5">
        <f>'国債（JGB）'!F91+地方債!F91+政保債!F91+財投機関債等!F91</f>
        <v>110916</v>
      </c>
      <c r="R91" s="5">
        <f>'国債（JGB）'!G91+地方債!G91+政保債!G91+財投機関債等!G91</f>
        <v>108420</v>
      </c>
      <c r="S91" s="5">
        <f>'国債（JGB）'!H91+地方債!H91+政保債!H91+財投機関債等!H91</f>
        <v>6967790</v>
      </c>
      <c r="T91" s="5">
        <f>'国債（JGB）'!I91+地方債!I91+政保債!I91+財投機関債等!I91</f>
        <v>8869906</v>
      </c>
      <c r="U91" s="5">
        <f>'国債（JGB）'!J91+地方債!J91+政保債!J91+財投機関債等!J91</f>
        <v>7110</v>
      </c>
      <c r="V91" s="5">
        <f>'国債（JGB）'!K91+地方債!K91+政保債!K91+財投機関債等!K91</f>
        <v>1300585069</v>
      </c>
      <c r="W91" s="70"/>
      <c r="X91" s="5">
        <f>普通社債!B91+資産担保型社債!B91+'転換社債（CB）'!B91</f>
        <v>39</v>
      </c>
      <c r="Y91" s="5">
        <f>普通社債!C91+資産担保型社債!C91+'転換社債（CB）'!C91</f>
        <v>1120400</v>
      </c>
      <c r="Z91" s="5">
        <f>普通社債!D91+資産担保型社債!D91+'転換社債（CB）'!D91</f>
        <v>28</v>
      </c>
      <c r="AA91" s="5">
        <f>普通社債!E91+資産担保型社債!E91+'転換社債（CB）'!E91</f>
        <v>1090000</v>
      </c>
      <c r="AB91" s="5">
        <f>普通社債!F91+資産担保型社債!F91+'転換社債（CB）'!F91</f>
        <v>0</v>
      </c>
      <c r="AC91" s="5">
        <f>普通社債!G91+資産担保型社債!G91+'転換社債（CB）'!G91+'転換社債（CB）'!H91</f>
        <v>101</v>
      </c>
      <c r="AD91" s="5">
        <f>普通社債!H91+資産担保型社債!H91+'転換社債（CB）'!I91</f>
        <v>1090101</v>
      </c>
      <c r="AE91" s="5">
        <f>普通社債!I91+資産担保型社債!I91+'転換社債（CB）'!J91</f>
        <v>30299</v>
      </c>
      <c r="AF91" s="5">
        <f>普通社債!J91+資産担保型社債!J91+'転換社債（CB）'!K91</f>
        <v>4340</v>
      </c>
      <c r="AG91" s="5">
        <f>普通社債!K91+資産担保型社債!K91+'転換社債（CB）'!L91</f>
        <v>95430649</v>
      </c>
    </row>
    <row r="92" spans="1:33" s="94" customFormat="1" ht="17.25" customHeight="1" x14ac:dyDescent="0.15">
      <c r="A92" s="7">
        <v>2025.05</v>
      </c>
      <c r="B92" s="5">
        <f>M92+X92+金融債!B92+非居住者債!B92</f>
        <v>109</v>
      </c>
      <c r="C92" s="5">
        <f>N92+Y92+金融債!C92+非居住者債!C92</f>
        <v>18129994</v>
      </c>
      <c r="D92" s="5">
        <f>O92+Z92+金融債!D92+非居住者債!D92</f>
        <v>348</v>
      </c>
      <c r="E92" s="5">
        <f>P92+AA92+金融債!E92+非居住者債!E92</f>
        <v>7352756</v>
      </c>
      <c r="F92" s="5">
        <f>Q92+AB92+金融債!F92+非居住者債!F92</f>
        <v>110598</v>
      </c>
      <c r="G92" s="5">
        <f>R92+AC92+金融債!G92+非居住者債!G92+非居住者債!H92</f>
        <v>110580</v>
      </c>
      <c r="H92" s="5">
        <f>S92+AD92+金融債!H92+非居住者債!I92</f>
        <v>7573934</v>
      </c>
      <c r="I92" s="5">
        <f>T92+AE92+金融債!I92+非居住者債!J92</f>
        <v>10556058</v>
      </c>
      <c r="J92" s="5">
        <f>U92+AF92+金融債!J92+非居住者債!K92</f>
        <v>12020</v>
      </c>
      <c r="K92" s="5">
        <f>V92+AG92+金融債!K92+非居住者債!L92</f>
        <v>1417897166</v>
      </c>
      <c r="L92" s="70"/>
      <c r="M92" s="5">
        <f>'国債（JGB）'!B92+地方債!B92+政保債!B92+財投機関債等!B92</f>
        <v>56</v>
      </c>
      <c r="N92" s="5">
        <f>'国債（JGB）'!C92+地方債!C92+政保債!C92+財投機関債等!C92</f>
        <v>16330324</v>
      </c>
      <c r="O92" s="5">
        <f>'国債（JGB）'!D92+地方債!D92+政保債!D92+財投機関債等!D92</f>
        <v>318</v>
      </c>
      <c r="P92" s="5">
        <f>'国債（JGB）'!E92+地方債!E92+政保債!E92+財投機関債等!E92</f>
        <v>6883536</v>
      </c>
      <c r="Q92" s="5">
        <f>'国債（JGB）'!F92+地方債!F92+政保債!F92+財投機関債等!F92</f>
        <v>110598</v>
      </c>
      <c r="R92" s="5">
        <f>'国債（JGB）'!G92+地方債!G92+政保債!G92+財投機関債等!G92</f>
        <v>110479</v>
      </c>
      <c r="S92" s="5">
        <f>'国債（JGB）'!H92+地方債!H92+政保債!H92+財投機関債等!H92</f>
        <v>7104613</v>
      </c>
      <c r="T92" s="5">
        <f>'国債（JGB）'!I92+地方債!I92+政保債!I92+財投機関債等!I92</f>
        <v>9225709</v>
      </c>
      <c r="U92" s="5">
        <f>'国債（JGB）'!J92+地方債!J92+政保債!J92+財投機関債等!J92</f>
        <v>7133</v>
      </c>
      <c r="V92" s="5">
        <f>'国債（JGB）'!K92+地方債!K92+政保債!K92+財投機関債等!K92</f>
        <v>1309810778</v>
      </c>
      <c r="W92" s="70"/>
      <c r="X92" s="5">
        <f>普通社債!B92+資産担保型社債!B92+'転換社債（CB）'!B92</f>
        <v>50</v>
      </c>
      <c r="Y92" s="5">
        <f>普通社債!C92+資産担保型社債!C92+'転換社債（CB）'!C92</f>
        <v>1750200</v>
      </c>
      <c r="Z92" s="5">
        <f>普通社債!D92+資産担保型社債!D92+'転換社債（CB）'!D92</f>
        <v>21</v>
      </c>
      <c r="AA92" s="5">
        <f>普通社債!E92+資産担保型社債!E92+'転換社債（CB）'!E92</f>
        <v>399400</v>
      </c>
      <c r="AB92" s="5">
        <f>普通社債!F92+資産担保型社債!F92+'転換社債（CB）'!F92</f>
        <v>0</v>
      </c>
      <c r="AC92" s="5">
        <f>普通社債!G92+資産担保型社債!G92+'転換社債（CB）'!G92+'転換社債（CB）'!H92</f>
        <v>101</v>
      </c>
      <c r="AD92" s="5">
        <f>普通社債!H92+資産担保型社債!H92+'転換社債（CB）'!I92</f>
        <v>399501</v>
      </c>
      <c r="AE92" s="5">
        <f>普通社債!I92+資産担保型社債!I92+'転換社債（CB）'!J92</f>
        <v>1350699</v>
      </c>
      <c r="AF92" s="5">
        <f>普通社債!J92+資産担保型社債!J92+'転換社債（CB）'!K92</f>
        <v>4371</v>
      </c>
      <c r="AG92" s="5">
        <f>普通社債!K92+資産担保型社債!K92+'転換社債（CB）'!L92</f>
        <v>96781348</v>
      </c>
    </row>
    <row r="93" spans="1:33" s="94" customFormat="1" ht="16.899999999999999" customHeight="1" x14ac:dyDescent="0.15">
      <c r="A93" s="7">
        <v>2025.06</v>
      </c>
      <c r="B93" s="5">
        <f>M93+X93+金融債!B93+非居住者債!B93</f>
        <v>151</v>
      </c>
      <c r="C93" s="5">
        <f>N93+Y93+金融債!C93+非居住者債!C93</f>
        <v>18206596</v>
      </c>
      <c r="D93" s="5">
        <f>O93+Z93+金融債!D93+非居住者債!D93</f>
        <v>490</v>
      </c>
      <c r="E93" s="5">
        <f>P93+AA93+金融債!E93+非居住者債!E93</f>
        <v>29659112</v>
      </c>
      <c r="F93" s="5">
        <f>Q93+AB93+金融債!F93+非居住者債!F93</f>
        <v>103869</v>
      </c>
      <c r="G93" s="5">
        <f>R93+AC93+金融債!G93+非居住者債!G93+非居住者債!H93</f>
        <v>107218</v>
      </c>
      <c r="H93" s="5">
        <f>S93+AD93+金融債!H93+非居住者債!I93</f>
        <v>29870199</v>
      </c>
      <c r="I93" s="5">
        <f>T93+AE93+金融債!I93+非居住者債!J93</f>
        <v>-11663604</v>
      </c>
      <c r="J93" s="5">
        <f>U93+AF93+金融債!J93+非居住者債!K93</f>
        <v>12012</v>
      </c>
      <c r="K93" s="5">
        <f>V93+AG93+金融債!K93+非居住者債!L93</f>
        <v>1406233557</v>
      </c>
      <c r="L93" s="70"/>
      <c r="M93" s="5">
        <f>'国債（JGB）'!B93+地方債!B93+政保債!B93+財投機関債等!B93</f>
        <v>68</v>
      </c>
      <c r="N93" s="5">
        <f>'国債（JGB）'!C93+地方債!C93+政保債!C93+財投機関債等!C93</f>
        <v>15835112</v>
      </c>
      <c r="O93" s="5">
        <f>'国債（JGB）'!D93+地方債!D93+政保債!D93+財投機関債等!D93</f>
        <v>377</v>
      </c>
      <c r="P93" s="5">
        <f>'国債（JGB）'!E93+地方債!E93+政保債!E93+財投機関債等!E93</f>
        <v>27659077</v>
      </c>
      <c r="Q93" s="5">
        <f>'国債（JGB）'!F93+地方債!F93+政保債!F93+財投機関債等!F93</f>
        <v>103869</v>
      </c>
      <c r="R93" s="5">
        <f>'国債（JGB）'!G93+地方債!G93+政保債!G93+財投機関債等!G93</f>
        <v>105468</v>
      </c>
      <c r="S93" s="5">
        <f>'国債（JGB）'!H93+地方債!H93+政保債!H93+財投機関債等!H93</f>
        <v>27868414</v>
      </c>
      <c r="T93" s="5">
        <f>'国債（JGB）'!I93+地方債!I93+政保債!I93+財投機関債等!I93</f>
        <v>-12033303</v>
      </c>
      <c r="U93" s="5">
        <f>'国債（JGB）'!J93+地方債!J93+政保債!J93+財投機関債等!J93</f>
        <v>7125</v>
      </c>
      <c r="V93" s="5">
        <f>'国債（JGB）'!K93+地方債!K93+政保債!K93+財投機関債等!K93</f>
        <v>1297777474</v>
      </c>
      <c r="W93" s="70"/>
      <c r="X93" s="5">
        <f>普通社債!B93+資産担保型社債!B93+'転換社債（CB）'!B93</f>
        <v>67</v>
      </c>
      <c r="Y93" s="5">
        <f>普通社債!C93+資産担保型社債!C93+'転換社債（CB）'!C93</f>
        <v>2081504</v>
      </c>
      <c r="Z93" s="5">
        <f>普通社債!D93+資産担保型社債!D93+'転換社債（CB）'!D93</f>
        <v>93</v>
      </c>
      <c r="AA93" s="5">
        <f>普通社債!E93+資産担保型社債!E93+'転換社債（CB）'!E93</f>
        <v>1553595</v>
      </c>
      <c r="AB93" s="5">
        <f>普通社債!F93+資産担保型社債!F93+'転換社債（CB）'!F93</f>
        <v>0</v>
      </c>
      <c r="AC93" s="5">
        <f>普通社債!G93+資産担保型社債!G93+'転換社債（CB）'!G93+'転換社債（CB）'!H93</f>
        <v>1750</v>
      </c>
      <c r="AD93" s="5">
        <f>普通社債!H93+資産担保型社債!H93+'転換社債（CB）'!I93</f>
        <v>1555345</v>
      </c>
      <c r="AE93" s="5">
        <f>普通社債!I93+資産担保型社債!I93+'転換社債（CB）'!J93</f>
        <v>526159</v>
      </c>
      <c r="AF93" s="5">
        <f>普通社債!J93+資産担保型社債!J93+'転換社債（CB）'!K93</f>
        <v>4371</v>
      </c>
      <c r="AG93" s="5">
        <f>普通社債!K93+資産担保型社債!K93+'転換社債（CB）'!L93</f>
        <v>97307503</v>
      </c>
    </row>
    <row r="94" spans="1:33" s="94" customFormat="1" ht="17.25" customHeight="1" x14ac:dyDescent="0.15">
      <c r="A94" s="7">
        <v>2025.07</v>
      </c>
      <c r="B94" s="5">
        <f>M94+X94+金融債!B94+非居住者債!B94</f>
        <v>164</v>
      </c>
      <c r="C94" s="5">
        <f>N94+Y94+金融債!C94+非居住者債!C94</f>
        <v>18654306</v>
      </c>
      <c r="D94" s="5">
        <f>O94+Z94+金融債!D94+非居住者債!D94</f>
        <v>384</v>
      </c>
      <c r="E94" s="5">
        <f>P94+AA94+金融債!E94+非居住者債!E94</f>
        <v>9488092</v>
      </c>
      <c r="F94" s="5">
        <f>Q94+AB94+金融債!F94+非居住者債!F94</f>
        <v>96455</v>
      </c>
      <c r="G94" s="5">
        <f>R94+AC94+金融債!G94+非居住者債!G94+非居住者債!H94</f>
        <v>131588</v>
      </c>
      <c r="H94" s="5">
        <f>S94+AD94+金融債!H94+非居住者債!I94</f>
        <v>9716134</v>
      </c>
      <c r="I94" s="5">
        <f>T94+AE94+金融債!I94+非居住者債!J94</f>
        <v>8938169</v>
      </c>
      <c r="J94" s="5">
        <f>U94+AF94+金融債!J94+非居住者債!K94</f>
        <v>12070</v>
      </c>
      <c r="K94" s="5">
        <f>V94+AG94+金融債!K94+非居住者債!L94</f>
        <v>1415171728</v>
      </c>
      <c r="L94" s="70"/>
      <c r="M94" s="5">
        <f>'国債（JGB）'!B94+地方債!B94+政保債!B94+財投機関債等!B94</f>
        <v>65</v>
      </c>
      <c r="N94" s="5">
        <f>'国債（JGB）'!C94+地方債!C94+政保債!C94+財投機関債等!C94</f>
        <v>15987527</v>
      </c>
      <c r="O94" s="5">
        <f>'国債（JGB）'!D94+地方債!D94+政保債!D94+財投機関債等!D94</f>
        <v>306</v>
      </c>
      <c r="P94" s="5">
        <f>'国債（JGB）'!E94+地方債!E94+政保債!E94+財投機関債等!E94</f>
        <v>7854192</v>
      </c>
      <c r="Q94" s="5">
        <f>'国債（JGB）'!F94+地方債!F94+政保債!F94+財投機関債等!F94</f>
        <v>96455</v>
      </c>
      <c r="R94" s="5">
        <f>'国債（JGB）'!G94+地方債!G94+政保債!G94+財投機関債等!G94</f>
        <v>130242</v>
      </c>
      <c r="S94" s="5">
        <f>'国債（JGB）'!H94+地方債!H94+政保債!H94+財投機関債等!H94</f>
        <v>8080888</v>
      </c>
      <c r="T94" s="5">
        <f>'国債（JGB）'!I94+地方債!I94+政保債!I94+財投機関債等!I94</f>
        <v>7906636</v>
      </c>
      <c r="U94" s="5">
        <f>'国債（JGB）'!J94+地方債!J94+政保債!J94+財投機関債等!J94</f>
        <v>7154</v>
      </c>
      <c r="V94" s="5">
        <f>'国債（JGB）'!K94+地方債!K94+政保債!K94+財投機関債等!K94</f>
        <v>1305684112</v>
      </c>
      <c r="W94" s="70"/>
      <c r="X94" s="5">
        <f>普通社債!B94+資産担保型社債!B94+'転換社債（CB）'!B94</f>
        <v>87</v>
      </c>
      <c r="Y94" s="5">
        <f>普通社債!C94+資産担保型社債!C94+'転換社債（CB）'!C94</f>
        <v>2428249</v>
      </c>
      <c r="Z94" s="5">
        <f>普通社債!D94+資産担保型社債!D94+'転換社債（CB）'!D94</f>
        <v>68</v>
      </c>
      <c r="AA94" s="5">
        <f>普通社債!E94+資産担保型社債!E94+'転換社債（CB）'!E94</f>
        <v>1507100</v>
      </c>
      <c r="AB94" s="5">
        <f>普通社債!F94+資産担保型社債!F94+'転換社債（CB）'!F94</f>
        <v>0</v>
      </c>
      <c r="AC94" s="5">
        <f>普通社債!G94+資産担保型社債!G94+'転換社債（CB）'!G94+'転換社債（CB）'!H94</f>
        <v>1346</v>
      </c>
      <c r="AD94" s="5">
        <f>普通社債!H94+資産担保型社債!H94+'転換社債（CB）'!I94</f>
        <v>1508446</v>
      </c>
      <c r="AE94" s="5">
        <f>普通社債!I94+資産担保型社債!I94+'転換社債（CB）'!J94</f>
        <v>919803</v>
      </c>
      <c r="AF94" s="5">
        <f>普通社債!J94+資産担保型社債!J94+'転換社債（CB）'!K94</f>
        <v>4397</v>
      </c>
      <c r="AG94" s="5">
        <f>普通社債!K94+資産担保型社債!K94+'転換社債（CB）'!L94</f>
        <v>98227306</v>
      </c>
    </row>
    <row r="95" spans="1:33" s="94" customFormat="1" ht="17.25" customHeight="1" x14ac:dyDescent="0.15">
      <c r="A95" s="7">
        <v>2025.08</v>
      </c>
      <c r="B95" s="5">
        <f>M95+X95+金融債!B95+非居住者債!B95</f>
        <v>77</v>
      </c>
      <c r="C95" s="5">
        <f>N95+Y95+金融債!C95+非居住者債!C95</f>
        <v>15428546</v>
      </c>
      <c r="D95" s="5">
        <f>O95+Z95+金融債!D95+非居住者債!D95</f>
        <v>325</v>
      </c>
      <c r="E95" s="5">
        <f>P95+AA95+金融債!E95+非居住者債!E95</f>
        <v>7914568</v>
      </c>
      <c r="F95" s="5">
        <f>Q95+AB95+金融債!F95+非居住者債!F95</f>
        <v>96304</v>
      </c>
      <c r="G95" s="5">
        <f>R95+AC95+金融債!G95+非居住者債!G95+非居住者債!H95</f>
        <v>112360</v>
      </c>
      <c r="H95" s="5">
        <f>S95+AD95+金融債!H95+非居住者債!I95</f>
        <v>8123232</v>
      </c>
      <c r="I95" s="5">
        <f>T95+AE95+金融債!I95+非居住者債!J95</f>
        <v>7305312</v>
      </c>
      <c r="J95" s="5">
        <f>U95+AF95+金融債!J95+非居住者債!K95</f>
        <v>12097</v>
      </c>
      <c r="K95" s="5">
        <f>V95+AG95+金融債!K95+非居住者債!L95</f>
        <v>1422477041</v>
      </c>
      <c r="L95" s="70"/>
      <c r="M95" s="5">
        <f>'国債（JGB）'!B95+地方債!B95+政保債!B95+財投機関債等!B95</f>
        <v>51</v>
      </c>
      <c r="N95" s="5">
        <f>'国債（JGB）'!C95+地方債!C95+政保債!C95+財投機関債等!C95</f>
        <v>14870556</v>
      </c>
      <c r="O95" s="5">
        <f>'国債（JGB）'!D95+地方債!D95+政保債!D95+財投機関債等!D95</f>
        <v>299</v>
      </c>
      <c r="P95" s="5">
        <f>'国債（JGB）'!E95+地方債!E95+政保債!E95+財投機関債等!E95</f>
        <v>7645228</v>
      </c>
      <c r="Q95" s="5">
        <f>'国債（JGB）'!F95+地方債!F95+政保債!F95+財投機関債等!F95</f>
        <v>96297</v>
      </c>
      <c r="R95" s="5">
        <f>'国債（JGB）'!G95+地方債!G95+政保債!G95+財投機関債等!G95</f>
        <v>112078</v>
      </c>
      <c r="S95" s="5">
        <f>'国債（JGB）'!H95+地方債!H95+政保債!H95+財投機関債等!H95</f>
        <v>7853603</v>
      </c>
      <c r="T95" s="5">
        <f>'国債（JGB）'!I95+地方債!I95+政保債!I95+財投機関債等!I95</f>
        <v>7016951</v>
      </c>
      <c r="U95" s="5">
        <f>'国債（JGB）'!J95+地方債!J95+政保債!J95+財投機関債等!J95</f>
        <v>7176</v>
      </c>
      <c r="V95" s="5">
        <f>'国債（JGB）'!K95+地方債!K95+政保債!K95+財投機関債等!K95</f>
        <v>1312701064</v>
      </c>
      <c r="W95" s="70"/>
      <c r="X95" s="5">
        <f>普通社債!B95+資産担保型社債!B95+'転換社債（CB）'!B95</f>
        <v>23</v>
      </c>
      <c r="Y95" s="5">
        <f>普通社債!C95+資産担保型社債!C95+'転換社債（CB）'!C95</f>
        <v>504700</v>
      </c>
      <c r="Z95" s="5">
        <f>普通社債!D95+資産担保型社債!D95+'転換社債（CB）'!D95</f>
        <v>23</v>
      </c>
      <c r="AA95" s="5">
        <f>普通社債!E95+資産担保型社債!E95+'転換社債（CB）'!E95</f>
        <v>189500</v>
      </c>
      <c r="AB95" s="5">
        <f>普通社債!F95+資産担保型社債!F95+'転換社債（CB）'!F95</f>
        <v>7</v>
      </c>
      <c r="AC95" s="5">
        <f>普通社債!G95+資産担保型社債!G95+'転換社債（CB）'!G95+'転換社債（CB）'!H95</f>
        <v>282</v>
      </c>
      <c r="AD95" s="5">
        <f>普通社債!H95+資産担保型社債!H95+'転換社債（CB）'!I95</f>
        <v>189789</v>
      </c>
      <c r="AE95" s="5">
        <f>普通社債!I95+資産担保型社債!I95+'転換社債（CB）'!J95</f>
        <v>314911</v>
      </c>
      <c r="AF95" s="5">
        <f>普通社債!J95+資産担保型社債!J95+'転換社債（CB）'!K95</f>
        <v>4402</v>
      </c>
      <c r="AG95" s="5">
        <f>普通社債!K95+資産担保型社債!K95+'転換社債（CB）'!L95</f>
        <v>98542217</v>
      </c>
    </row>
    <row r="96" spans="1:33" s="94" customFormat="1" ht="17.25" customHeight="1" x14ac:dyDescent="0.15">
      <c r="A96" s="7">
        <v>2025.09</v>
      </c>
      <c r="B96" s="5">
        <f>M96+X96+金融債!B96+非居住者債!B96</f>
        <v>134</v>
      </c>
      <c r="C96" s="5">
        <f>N96+Y96+金融債!C96+非居住者債!C96</f>
        <v>17467291</v>
      </c>
      <c r="D96" s="5">
        <f>O96+Z96+金融債!D96+非居住者債!D96</f>
        <v>447</v>
      </c>
      <c r="E96" s="5">
        <f>P96+AA96+金融債!E96+非居住者債!E96</f>
        <v>29285261</v>
      </c>
      <c r="F96" s="5">
        <f>Q96+AB96+金融債!F96+非居住者債!F96</f>
        <v>109243</v>
      </c>
      <c r="G96" s="5">
        <f>R96+AC96+金融債!G96+非居住者債!G96+非居住者債!H96</f>
        <v>192711</v>
      </c>
      <c r="H96" s="5">
        <f>S96+AD96+金融債!H96+非居住者債!I96</f>
        <v>29587215</v>
      </c>
      <c r="I96" s="5">
        <f>T96+AE96+金融債!I96+非居住者債!J96</f>
        <v>-12119925</v>
      </c>
      <c r="J96" s="5">
        <f>U96+AF96+金融債!J96+非居住者債!K96</f>
        <v>12085</v>
      </c>
      <c r="K96" s="5">
        <f>V96+AG96+金融債!K96+非居住者債!L96</f>
        <v>1410357115</v>
      </c>
      <c r="L96" s="70"/>
      <c r="M96" s="5">
        <f>'国債（JGB）'!B96+地方債!B96+政保債!B96+財投機関債等!B96</f>
        <v>60</v>
      </c>
      <c r="N96" s="5">
        <f>'国債（JGB）'!C96+地方債!C96+政保債!C96+財投機関債等!C96</f>
        <v>15709071</v>
      </c>
      <c r="O96" s="5">
        <f>'国債（JGB）'!D96+地方債!D96+政保債!D96+財投機関債等!D96</f>
        <v>361</v>
      </c>
      <c r="P96" s="5">
        <f>'国債（JGB）'!E96+地方債!E96+政保債!E96+財投機関債等!E96</f>
        <v>28079621</v>
      </c>
      <c r="Q96" s="5">
        <f>'国債（JGB）'!F96+地方債!F96+政保債!F96+財投機関債等!F96</f>
        <v>109243</v>
      </c>
      <c r="R96" s="5">
        <f>'国債（JGB）'!G96+地方債!G96+政保債!G96+財投機関債等!G96</f>
        <v>102411</v>
      </c>
      <c r="S96" s="5">
        <f>'国債（JGB）'!H96+地方債!H96+政保債!H96+財投機関債等!H96</f>
        <v>28291275</v>
      </c>
      <c r="T96" s="5">
        <f>'国債（JGB）'!I96+地方債!I96+政保債!I96+財投機関債等!I96</f>
        <v>-12582205</v>
      </c>
      <c r="U96" s="5">
        <f>'国債（JGB）'!J96+地方債!J96+政保債!J96+財投機関債等!J96</f>
        <v>7166</v>
      </c>
      <c r="V96" s="5">
        <f>'国債（JGB）'!K96+地方債!K96+政保債!K96+財投機関債等!K96</f>
        <v>1300118858</v>
      </c>
      <c r="W96" s="70"/>
      <c r="X96" s="5">
        <f>普通社債!B96+資産担保型社債!B96+'転換社債（CB）'!B96</f>
        <v>65</v>
      </c>
      <c r="Y96" s="5">
        <f>普通社債!C96+資産担保型社債!C96+'転換社債（CB）'!C96</f>
        <v>1571700</v>
      </c>
      <c r="Z96" s="5">
        <f>普通社債!D96+資産担保型社債!D96+'転換社債（CB）'!D96</f>
        <v>70</v>
      </c>
      <c r="AA96" s="5">
        <f>普通社債!E96+資産担保型社債!E96+'転換社債（CB）'!E96</f>
        <v>957900</v>
      </c>
      <c r="AB96" s="5">
        <f>普通社債!F96+資産担保型社債!F96+'転換社債（CB）'!F96</f>
        <v>0</v>
      </c>
      <c r="AC96" s="5">
        <f>普通社債!G96+資産担保型社債!G96+'転換社債（CB）'!G96+'転換社債（CB）'!H96</f>
        <v>90300</v>
      </c>
      <c r="AD96" s="5">
        <f>普通社債!H96+資産担保型社債!H96+'転換社債（CB）'!I96</f>
        <v>1048200</v>
      </c>
      <c r="AE96" s="5">
        <f>普通社債!I96+資産担保型社債!I96+'転換社債（CB）'!J96</f>
        <v>523500</v>
      </c>
      <c r="AF96" s="5">
        <f>普通社債!J96+資産担保型社債!J96+'転換社債（CB）'!K96</f>
        <v>4402</v>
      </c>
      <c r="AG96" s="5">
        <f>普通社債!K96+資産担保型社債!K96+'転換社債（CB）'!L96</f>
        <v>99065717</v>
      </c>
    </row>
    <row r="97" spans="1:34" s="94" customFormat="1" ht="17.25" customHeight="1" x14ac:dyDescent="0.15">
      <c r="A97" s="154" t="s">
        <v>307</v>
      </c>
      <c r="B97" s="5">
        <f>M97+X97+金融債!B97+非居住者債!B97</f>
        <v>164</v>
      </c>
      <c r="C97" s="5">
        <f>N97+Y97+金融債!C97+非居住者債!C97</f>
        <v>17792566</v>
      </c>
      <c r="D97" s="5">
        <f>O97+Z97+金融債!D97+非居住者債!D97</f>
        <v>418</v>
      </c>
      <c r="E97" s="5">
        <f>P97+AA97+金融債!E97+非居住者債!E97</f>
        <v>8432683</v>
      </c>
      <c r="F97" s="5">
        <f>Q97+AB97+金融債!F97+非居住者債!F97</f>
        <v>107401</v>
      </c>
      <c r="G97" s="5">
        <f>R97+AC97+金融債!G97+非居住者債!G97+非居住者債!H97</f>
        <v>108396</v>
      </c>
      <c r="H97" s="5">
        <f>S97+AD97+金融債!H97+非居住者債!I97</f>
        <v>8648480</v>
      </c>
      <c r="I97" s="5">
        <f>T97+AE97+金融債!I97+非居住者債!J97</f>
        <v>9144082</v>
      </c>
      <c r="J97" s="5">
        <f>U97+AF97+金融債!J97+非居住者債!K97</f>
        <v>12153</v>
      </c>
      <c r="K97" s="5">
        <f>V97+AG97+金融債!K97+非居住者債!L97</f>
        <v>1419501199</v>
      </c>
      <c r="L97" s="70"/>
      <c r="M97" s="5">
        <f>'国債（JGB）'!B97+地方債!B97+政保債!B97+財投機関債等!B97</f>
        <v>87</v>
      </c>
      <c r="N97" s="5">
        <f>'国債（JGB）'!C97+地方債!C97+政保債!C97+財投機関債等!C97</f>
        <v>15940276</v>
      </c>
      <c r="O97" s="5">
        <f>'国債（JGB）'!D97+地方債!D97+政保債!D97+財投機関債等!D97</f>
        <v>355</v>
      </c>
      <c r="P97" s="5">
        <f>'国債（JGB）'!E97+地方債!E97+政保債!E97+財投機関債等!E97</f>
        <v>7061633</v>
      </c>
      <c r="Q97" s="5">
        <f>'国債（JGB）'!F97+地方債!F97+政保債!F97+財投機関債等!F97</f>
        <v>107334</v>
      </c>
      <c r="R97" s="5">
        <f>'国債（JGB）'!G97+地方債!G97+政保債!G97+財投機関債等!G97</f>
        <v>108096</v>
      </c>
      <c r="S97" s="5">
        <f>'国債（JGB）'!H97+地方債!H97+政保債!H97+財投機関債等!H97</f>
        <v>7277063</v>
      </c>
      <c r="T97" s="5">
        <f>'国債（JGB）'!I97+地方債!I97+政保債!I97+財投機関債等!I97</f>
        <v>8663210</v>
      </c>
      <c r="U97" s="5">
        <f>'国債（JGB）'!J97+地方債!J97+政保債!J97+財投機関債等!J97</f>
        <v>7215</v>
      </c>
      <c r="V97" s="5">
        <f>'国債（JGB）'!K97+地方債!K97+政保債!K97+財投機関債等!K97</f>
        <v>1308782070</v>
      </c>
      <c r="W97" s="70"/>
      <c r="X97" s="5">
        <f>普通社債!B97+資産担保型社債!B97+'転換社債（CB）'!B97</f>
        <v>65</v>
      </c>
      <c r="Y97" s="5">
        <f>普通社債!C97+資産担保型社債!C97+'転換社債（CB）'!C97</f>
        <v>1586700</v>
      </c>
      <c r="Z97" s="5">
        <f>普通社債!D97+資産担保型社債!D97+'転換社債（CB）'!D97</f>
        <v>53</v>
      </c>
      <c r="AA97" s="5">
        <f>普通社債!E97+資産担保型社債!E97+'転換社債（CB）'!E97</f>
        <v>1160500</v>
      </c>
      <c r="AB97" s="5">
        <f>普通社債!F97+資産担保型社債!F97+'転換社債（CB）'!F97</f>
        <v>67</v>
      </c>
      <c r="AC97" s="5">
        <f>普通社債!G97+資産担保型社債!G97+'転換社債（CB）'!G97+'転換社債（CB）'!H97</f>
        <v>300</v>
      </c>
      <c r="AD97" s="5">
        <f>普通社債!H97+資産担保型社債!H97+'転換社債（CB）'!I97</f>
        <v>1160867</v>
      </c>
      <c r="AE97" s="5">
        <f>普通社債!I97+資産担保型社債!I97+'転換社債（CB）'!J97</f>
        <v>425832</v>
      </c>
      <c r="AF97" s="5">
        <f>普通社債!J97+資産担保型社債!J97+'転換社債（CB）'!K97</f>
        <v>4419</v>
      </c>
      <c r="AG97" s="5">
        <f>普通社債!K97+資産担保型社債!K97+'転換社債（CB）'!L97</f>
        <v>99491549</v>
      </c>
    </row>
    <row r="98" spans="1:34" s="94" customFormat="1" ht="17.25" customHeight="1" x14ac:dyDescent="0.15">
      <c r="A98" s="7">
        <v>2025.11</v>
      </c>
      <c r="B98" s="5">
        <f>M98+X98+金融債!B98+非居住者債!B98</f>
        <v>97</v>
      </c>
      <c r="C98" s="5">
        <f>N98+Y98+金融債!C98+非居住者債!C98</f>
        <v>17642561</v>
      </c>
      <c r="D98" s="5">
        <f>O98+Z98+金融債!D98+非居住者債!D98</f>
        <v>376</v>
      </c>
      <c r="E98" s="5">
        <f>P98+AA98+金融債!E98+非居住者債!E98</f>
        <v>7575411</v>
      </c>
      <c r="F98" s="5">
        <f>Q98+AB98+金融債!F98+非居住者債!F98</f>
        <v>103320</v>
      </c>
      <c r="G98" s="5">
        <f>R98+AC98+金融債!G98+非居住者債!G98+非居住者債!H98</f>
        <v>137863</v>
      </c>
      <c r="H98" s="5">
        <f>S98+AD98+金融債!H98+非居住者債!I98</f>
        <v>7816594</v>
      </c>
      <c r="I98" s="5">
        <f>T98+AE98+金融債!I98+非居住者債!J98</f>
        <v>9825966</v>
      </c>
      <c r="J98" s="5">
        <f>U98+AF98+金融債!J98+非居住者債!K98</f>
        <v>12173</v>
      </c>
      <c r="K98" s="5">
        <f>V98+AG98+金融債!K98+非居住者債!L98</f>
        <v>1429327165</v>
      </c>
      <c r="L98" s="70"/>
      <c r="M98" s="5">
        <f>'国債（JGB）'!B98+地方債!B98+政保債!B98+財投機関債等!B98</f>
        <v>60</v>
      </c>
      <c r="N98" s="5">
        <f>'国債（JGB）'!C98+地方債!C98+政保債!C98+財投機関債等!C98</f>
        <v>16950062</v>
      </c>
      <c r="O98" s="5">
        <f>'国債（JGB）'!D98+地方債!D98+政保債!D98+財投機関債等!D98</f>
        <v>338</v>
      </c>
      <c r="P98" s="5">
        <f>'国債（JGB）'!E98+地方債!E98+政保債!E98+財投機関債等!E98</f>
        <v>7034391</v>
      </c>
      <c r="Q98" s="5">
        <f>'国債（JGB）'!F98+地方債!F98+政保債!F98+財投機関債等!F98</f>
        <v>103320</v>
      </c>
      <c r="R98" s="5">
        <f>'国債（JGB）'!G98+地方債!G98+政保債!G98+財投機関債等!G98</f>
        <v>137663</v>
      </c>
      <c r="S98" s="5">
        <f>'国債（JGB）'!H98+地方債!H98+政保債!H98+財投機関債等!H98</f>
        <v>7275374</v>
      </c>
      <c r="T98" s="5">
        <f>'国債（JGB）'!I98+地方債!I98+政保債!I98+財投機関債等!I98</f>
        <v>9674687</v>
      </c>
      <c r="U98" s="5">
        <f>'国債（JGB）'!J98+地方債!J98+政保債!J98+財投機関債等!J98</f>
        <v>7232</v>
      </c>
      <c r="V98" s="5">
        <f>'国債（JGB）'!K98+地方債!K98+政保債!K98+財投機関債等!K98</f>
        <v>1318456756</v>
      </c>
      <c r="W98" s="70"/>
      <c r="X98" s="5">
        <f>普通社債!B98+資産担保型社債!B98+'転換社債（CB）'!B98</f>
        <v>26</v>
      </c>
      <c r="Y98" s="5">
        <f>普通社債!C98+資産担保型社債!C98+'転換社債（CB）'!C98</f>
        <v>385899</v>
      </c>
      <c r="Z98" s="5">
        <f>普通社債!D98+資産担保型社債!D98+'転換社債（CB）'!D98</f>
        <v>33</v>
      </c>
      <c r="AA98" s="5">
        <f>普通社債!E98+資産担保型社債!E98+'転換社債（CB）'!E98</f>
        <v>466300</v>
      </c>
      <c r="AB98" s="5">
        <f>普通社債!F98+資産担保型社債!F98+'転換社債（CB）'!F98</f>
        <v>0</v>
      </c>
      <c r="AC98" s="5">
        <f>普通社債!G98+資産担保型社債!G98+'転換社債（CB）'!G98+'転換社債（CB）'!H98</f>
        <v>200</v>
      </c>
      <c r="AD98" s="5">
        <f>普通社債!H98+資産担保型社債!H98+'転換社債（CB）'!I98</f>
        <v>466500</v>
      </c>
      <c r="AE98" s="5">
        <f>普通社債!I98+資産担保型社債!I98+'転換社債（CB）'!J98</f>
        <v>-80601</v>
      </c>
      <c r="AF98" s="5">
        <f>普通社債!J98+資産担保型社債!J98+'転換社債（CB）'!K98</f>
        <v>4414</v>
      </c>
      <c r="AG98" s="5">
        <f>普通社債!K98+資産担保型社債!K98+'転換社債（CB）'!L98</f>
        <v>99410949</v>
      </c>
    </row>
    <row r="99" spans="1:34" s="94" customFormat="1" ht="17.25" hidden="1" customHeight="1" x14ac:dyDescent="0.15">
      <c r="A99" s="7">
        <v>2025.12</v>
      </c>
      <c r="B99" s="5">
        <f>M99+X99+金融債!B99+非居住者債!B99</f>
        <v>0</v>
      </c>
      <c r="C99" s="5">
        <f>N99+Y99+金融債!C99+非居住者債!C99</f>
        <v>0</v>
      </c>
      <c r="D99" s="5">
        <f>O99+Z99+金融債!D99+非居住者債!D99</f>
        <v>0</v>
      </c>
      <c r="E99" s="5">
        <f>P99+AA99+金融債!E99+非居住者債!E99</f>
        <v>0</v>
      </c>
      <c r="F99" s="5">
        <f>Q99+AB99+金融債!F99+非居住者債!F99</f>
        <v>0</v>
      </c>
      <c r="G99" s="5">
        <f>R99+AC99+金融債!G99+非居住者債!G99+非居住者債!H99</f>
        <v>0</v>
      </c>
      <c r="H99" s="5">
        <f>S99+AD99+金融債!H99+非居住者債!I99</f>
        <v>0</v>
      </c>
      <c r="I99" s="5">
        <f>T99+AE99+金融債!I99+非居住者債!J99</f>
        <v>0</v>
      </c>
      <c r="J99" s="5">
        <f>U99+AF99+金融債!J99+非居住者債!K99</f>
        <v>0</v>
      </c>
      <c r="K99" s="5">
        <f>V99+AG99+金融債!K99+非居住者債!L99</f>
        <v>0</v>
      </c>
      <c r="L99" s="70"/>
      <c r="M99" s="5">
        <f>'国債（JGB）'!B99+地方債!B99+政保債!B99+財投機関債等!B99</f>
        <v>0</v>
      </c>
      <c r="N99" s="5">
        <f>'国債（JGB）'!C99+地方債!C99+政保債!C99+財投機関債等!C99</f>
        <v>0</v>
      </c>
      <c r="O99" s="5">
        <f>'国債（JGB）'!D99+地方債!D99+政保債!D99+財投機関債等!D99</f>
        <v>0</v>
      </c>
      <c r="P99" s="5">
        <f>'国債（JGB）'!E99+地方債!E99+政保債!E99+財投機関債等!E99</f>
        <v>0</v>
      </c>
      <c r="Q99" s="5">
        <f>'国債（JGB）'!F99+地方債!F99+政保債!F99+財投機関債等!F99</f>
        <v>0</v>
      </c>
      <c r="R99" s="5">
        <f>'国債（JGB）'!G99+地方債!G99+政保債!G99+財投機関債等!G99</f>
        <v>0</v>
      </c>
      <c r="S99" s="5">
        <f>'国債（JGB）'!H99+地方債!H99+政保債!H99+財投機関債等!H99</f>
        <v>0</v>
      </c>
      <c r="T99" s="5">
        <f>'国債（JGB）'!I99+地方債!I99+政保債!I99+財投機関債等!I99</f>
        <v>0</v>
      </c>
      <c r="U99" s="5">
        <f>'国債（JGB）'!J99+地方債!J99+政保債!J99+財投機関債等!J99</f>
        <v>0</v>
      </c>
      <c r="V99" s="5">
        <f>'国債（JGB）'!K99+地方債!K99+政保債!K99+財投機関債等!K99</f>
        <v>0</v>
      </c>
      <c r="W99" s="70"/>
      <c r="X99" s="5">
        <f>普通社債!B99+資産担保型社債!B99+'転換社債（CB）'!B99</f>
        <v>0</v>
      </c>
      <c r="Y99" s="5">
        <f>普通社債!C99+資産担保型社債!C99+'転換社債（CB）'!C99</f>
        <v>0</v>
      </c>
      <c r="Z99" s="5">
        <f>普通社債!D99+資産担保型社債!D99+'転換社債（CB）'!D99</f>
        <v>0</v>
      </c>
      <c r="AA99" s="5">
        <f>普通社債!E99+資産担保型社債!E99+'転換社債（CB）'!E99</f>
        <v>0</v>
      </c>
      <c r="AB99" s="5">
        <f>普通社債!F99+資産担保型社債!F99+'転換社債（CB）'!F99</f>
        <v>0</v>
      </c>
      <c r="AC99" s="5">
        <f>普通社債!G99+資産担保型社債!G99+'転換社債（CB）'!G99+'転換社債（CB）'!H99</f>
        <v>0</v>
      </c>
      <c r="AD99" s="5">
        <f>普通社債!H99+資産担保型社債!H99+'転換社債（CB）'!I99</f>
        <v>0</v>
      </c>
      <c r="AE99" s="5">
        <f>普通社債!I99+資産担保型社債!I99+'転換社債（CB）'!J99</f>
        <v>0</v>
      </c>
      <c r="AF99" s="5">
        <f>普通社債!J99+資産担保型社債!J99+'転換社債（CB）'!K99</f>
        <v>0</v>
      </c>
      <c r="AG99" s="5">
        <f>普通社債!K99+資産担保型社債!K99+'転換社債（CB）'!L99</f>
        <v>0</v>
      </c>
    </row>
    <row r="100" spans="1:34" s="94" customFormat="1" ht="17.25" hidden="1" customHeight="1" x14ac:dyDescent="0.15">
      <c r="A100" s="7">
        <v>2026.01</v>
      </c>
      <c r="B100" s="5">
        <f>M100+X100+金融債!B100+非居住者債!B100</f>
        <v>0</v>
      </c>
      <c r="C100" s="5">
        <f>N100+Y100+金融債!C100+非居住者債!C100</f>
        <v>0</v>
      </c>
      <c r="D100" s="5">
        <f>O100+Z100+金融債!D100+非居住者債!D100</f>
        <v>0</v>
      </c>
      <c r="E100" s="5">
        <f>P100+AA100+金融債!E100+非居住者債!E100</f>
        <v>0</v>
      </c>
      <c r="F100" s="5">
        <f>Q100+AB100+金融債!F100+非居住者債!F100</f>
        <v>0</v>
      </c>
      <c r="G100" s="5">
        <f>R100+AC100+金融債!G100+非居住者債!G100+非居住者債!H100</f>
        <v>0</v>
      </c>
      <c r="H100" s="5">
        <f>S100+AD100+金融債!H100+非居住者債!I100</f>
        <v>0</v>
      </c>
      <c r="I100" s="5">
        <f>T100+AE100+金融債!I100+非居住者債!J100</f>
        <v>0</v>
      </c>
      <c r="J100" s="5">
        <f>U100+AF100+金融債!J100+非居住者債!K100</f>
        <v>0</v>
      </c>
      <c r="K100" s="5">
        <f>V100+AG100+金融債!K100+非居住者債!L100</f>
        <v>0</v>
      </c>
      <c r="L100" s="70"/>
      <c r="M100" s="5">
        <f>'国債（JGB）'!B100+地方債!B100+政保債!B100+財投機関債等!B100</f>
        <v>0</v>
      </c>
      <c r="N100" s="5">
        <f>'国債（JGB）'!C100+地方債!C100+政保債!C100+財投機関債等!C100</f>
        <v>0</v>
      </c>
      <c r="O100" s="5">
        <f>'国債（JGB）'!D100+地方債!D100+政保債!D100+財投機関債等!D100</f>
        <v>0</v>
      </c>
      <c r="P100" s="5">
        <f>'国債（JGB）'!E100+地方債!E100+政保債!E100+財投機関債等!E100</f>
        <v>0</v>
      </c>
      <c r="Q100" s="5">
        <f>'国債（JGB）'!F100+地方債!F100+政保債!F100+財投機関債等!F100</f>
        <v>0</v>
      </c>
      <c r="R100" s="5">
        <f>'国債（JGB）'!G100+地方債!G100+政保債!G100+財投機関債等!G100</f>
        <v>0</v>
      </c>
      <c r="S100" s="5">
        <f>'国債（JGB）'!H100+地方債!H100+政保債!H100+財投機関債等!H100</f>
        <v>0</v>
      </c>
      <c r="T100" s="5">
        <f>'国債（JGB）'!I100+地方債!I100+政保債!I100+財投機関債等!I100</f>
        <v>0</v>
      </c>
      <c r="U100" s="5">
        <f>'国債（JGB）'!J100+地方債!J100+政保債!J100+財投機関債等!J100</f>
        <v>0</v>
      </c>
      <c r="V100" s="5">
        <f>'国債（JGB）'!K100+地方債!K100+政保債!K100+財投機関債等!K100</f>
        <v>0</v>
      </c>
      <c r="W100" s="70"/>
      <c r="X100" s="5">
        <f>普通社債!B100+資産担保型社債!B100+'転換社債（CB）'!B100</f>
        <v>0</v>
      </c>
      <c r="Y100" s="5">
        <f>普通社債!C100+資産担保型社債!C100+'転換社債（CB）'!C100</f>
        <v>0</v>
      </c>
      <c r="Z100" s="5">
        <f>普通社債!D100+資産担保型社債!D100+'転換社債（CB）'!D100</f>
        <v>0</v>
      </c>
      <c r="AA100" s="5">
        <f>普通社債!E100+資産担保型社債!E100+'転換社債（CB）'!E100</f>
        <v>0</v>
      </c>
      <c r="AB100" s="5">
        <f>普通社債!F100+資産担保型社債!F100+'転換社債（CB）'!F100</f>
        <v>0</v>
      </c>
      <c r="AC100" s="5">
        <f>普通社債!G100+資産担保型社債!G100+'転換社債（CB）'!G100+'転換社債（CB）'!H100</f>
        <v>0</v>
      </c>
      <c r="AD100" s="5">
        <f>普通社債!H100+資産担保型社債!H100+'転換社債（CB）'!I100</f>
        <v>0</v>
      </c>
      <c r="AE100" s="5">
        <f>普通社債!I100+資産担保型社債!I100+'転換社債（CB）'!J100</f>
        <v>0</v>
      </c>
      <c r="AF100" s="5">
        <f>普通社債!J100+資産担保型社債!J100+'転換社債（CB）'!K100</f>
        <v>0</v>
      </c>
      <c r="AG100" s="5">
        <f>普通社債!K100+資産担保型社債!K100+'転換社債（CB）'!L100</f>
        <v>0</v>
      </c>
    </row>
    <row r="101" spans="1:34" s="94" customFormat="1" ht="17.25" hidden="1" customHeight="1" x14ac:dyDescent="0.15">
      <c r="A101" s="7">
        <v>2026.02</v>
      </c>
      <c r="B101" s="5">
        <f>M101+X101+金融債!B101+非居住者債!B101</f>
        <v>0</v>
      </c>
      <c r="C101" s="5">
        <f>N101+Y101+金融債!C101+非居住者債!C101</f>
        <v>0</v>
      </c>
      <c r="D101" s="5">
        <f>O101+Z101+金融債!D101+非居住者債!D101</f>
        <v>0</v>
      </c>
      <c r="E101" s="5">
        <f>P101+AA101+金融債!E101+非居住者債!E101</f>
        <v>0</v>
      </c>
      <c r="F101" s="5">
        <f>Q101+AB101+金融債!F101+非居住者債!F101</f>
        <v>0</v>
      </c>
      <c r="G101" s="5">
        <f>R101+AC101+金融債!G101+非居住者債!G101+非居住者債!H101</f>
        <v>0</v>
      </c>
      <c r="H101" s="5">
        <f>S101+AD101+金融債!H101+非居住者債!I101</f>
        <v>0</v>
      </c>
      <c r="I101" s="5">
        <f>T101+AE101+金融債!I101+非居住者債!J101</f>
        <v>0</v>
      </c>
      <c r="J101" s="5">
        <f>U101+AF101+金融債!J101+非居住者債!K101</f>
        <v>0</v>
      </c>
      <c r="K101" s="5">
        <f>V101+AG101+金融債!K101+非居住者債!L101</f>
        <v>0</v>
      </c>
      <c r="L101" s="70"/>
      <c r="M101" s="5">
        <f>'国債（JGB）'!B101+地方債!B101+政保債!B101+財投機関債等!B101</f>
        <v>0</v>
      </c>
      <c r="N101" s="5">
        <f>'国債（JGB）'!C101+地方債!C101+政保債!C101+財投機関債等!C101</f>
        <v>0</v>
      </c>
      <c r="O101" s="5">
        <f>'国債（JGB）'!D101+地方債!D101+政保債!D101+財投機関債等!D101</f>
        <v>0</v>
      </c>
      <c r="P101" s="5">
        <f>'国債（JGB）'!E101+地方債!E101+政保債!E101+財投機関債等!E101</f>
        <v>0</v>
      </c>
      <c r="Q101" s="5">
        <f>'国債（JGB）'!F101+地方債!F101+政保債!F101+財投機関債等!F101</f>
        <v>0</v>
      </c>
      <c r="R101" s="5">
        <f>'国債（JGB）'!G101+地方債!G101+政保債!G101+財投機関債等!G101</f>
        <v>0</v>
      </c>
      <c r="S101" s="5">
        <f>'国債（JGB）'!H101+地方債!H101+政保債!H101+財投機関債等!H101</f>
        <v>0</v>
      </c>
      <c r="T101" s="5">
        <f>'国債（JGB）'!I101+地方債!I101+政保債!I101+財投機関債等!I101</f>
        <v>0</v>
      </c>
      <c r="U101" s="5">
        <f>'国債（JGB）'!J101+地方債!J101+政保債!J101+財投機関債等!J101</f>
        <v>0</v>
      </c>
      <c r="V101" s="5">
        <f>'国債（JGB）'!K101+地方債!K101+政保債!K101+財投機関債等!K101</f>
        <v>0</v>
      </c>
      <c r="W101" s="70"/>
      <c r="X101" s="5">
        <f>普通社債!B101+資産担保型社債!B101+'転換社債（CB）'!B101</f>
        <v>0</v>
      </c>
      <c r="Y101" s="5">
        <f>普通社債!C101+資産担保型社債!C101+'転換社債（CB）'!C101</f>
        <v>0</v>
      </c>
      <c r="Z101" s="5">
        <f>普通社債!D101+資産担保型社債!D101+'転換社債（CB）'!D101</f>
        <v>0</v>
      </c>
      <c r="AA101" s="5">
        <f>普通社債!E101+資産担保型社債!E101+'転換社債（CB）'!E101</f>
        <v>0</v>
      </c>
      <c r="AB101" s="5">
        <f>普通社債!F101+資産担保型社債!F101+'転換社債（CB）'!F101</f>
        <v>0</v>
      </c>
      <c r="AC101" s="5">
        <f>普通社債!G101+資産担保型社債!G101+'転換社債（CB）'!G101+'転換社債（CB）'!H101</f>
        <v>0</v>
      </c>
      <c r="AD101" s="5">
        <f>普通社債!H101+資産担保型社債!H101+'転換社債（CB）'!I101</f>
        <v>0</v>
      </c>
      <c r="AE101" s="5">
        <f>普通社債!I101+資産担保型社債!I101+'転換社債（CB）'!J101</f>
        <v>0</v>
      </c>
      <c r="AF101" s="5">
        <f>普通社債!J101+資産担保型社債!J101+'転換社債（CB）'!K101</f>
        <v>0</v>
      </c>
      <c r="AG101" s="5">
        <f>普通社債!K101+資産担保型社債!K101+'転換社債（CB）'!L101</f>
        <v>0</v>
      </c>
    </row>
    <row r="102" spans="1:34" s="94" customFormat="1" ht="17.25" hidden="1" customHeight="1" x14ac:dyDescent="0.15">
      <c r="A102" s="7">
        <v>2026.03</v>
      </c>
      <c r="B102" s="5">
        <f>M102+X102+金融債!B102+非居住者債!B102</f>
        <v>0</v>
      </c>
      <c r="C102" s="5">
        <f>N102+Y102+金融債!C102+非居住者債!C102</f>
        <v>0</v>
      </c>
      <c r="D102" s="5">
        <f>O102+Z102+金融債!D102+非居住者債!D102</f>
        <v>0</v>
      </c>
      <c r="E102" s="5">
        <f>P102+AA102+金融債!E102+非居住者債!E102</f>
        <v>0</v>
      </c>
      <c r="F102" s="5">
        <f>Q102+AB102+金融債!F102+非居住者債!F102</f>
        <v>0</v>
      </c>
      <c r="G102" s="5">
        <f>R102+AC102+金融債!G102+非居住者債!G102+非居住者債!H102</f>
        <v>0</v>
      </c>
      <c r="H102" s="5">
        <f>S102+AD102+金融債!H102+非居住者債!I102</f>
        <v>0</v>
      </c>
      <c r="I102" s="5">
        <f>T102+AE102+金融債!I102+非居住者債!J102</f>
        <v>0</v>
      </c>
      <c r="J102" s="5">
        <f>U102+AF102+金融債!J102+非居住者債!K102</f>
        <v>0</v>
      </c>
      <c r="K102" s="5">
        <f>V102+AG102+金融債!K102+非居住者債!L102</f>
        <v>0</v>
      </c>
      <c r="L102" s="70"/>
      <c r="M102" s="5">
        <f>'国債（JGB）'!B102+地方債!B102+政保債!B102+財投機関債等!B102</f>
        <v>0</v>
      </c>
      <c r="N102" s="5">
        <f>'国債（JGB）'!C102+地方債!C102+政保債!C102+財投機関債等!C102</f>
        <v>0</v>
      </c>
      <c r="O102" s="5">
        <f>'国債（JGB）'!D102+地方債!D102+政保債!D102+財投機関債等!D102</f>
        <v>0</v>
      </c>
      <c r="P102" s="5">
        <f>'国債（JGB）'!E102+地方債!E102+政保債!E102+財投機関債等!E102</f>
        <v>0</v>
      </c>
      <c r="Q102" s="5">
        <f>'国債（JGB）'!F102+地方債!F102+政保債!F102+財投機関債等!F102</f>
        <v>0</v>
      </c>
      <c r="R102" s="5">
        <f>'国債（JGB）'!G102+地方債!G102+政保債!G102+財投機関債等!G102</f>
        <v>0</v>
      </c>
      <c r="S102" s="5">
        <f>'国債（JGB）'!H102+地方債!H102+政保債!H102+財投機関債等!H102</f>
        <v>0</v>
      </c>
      <c r="T102" s="5">
        <f>'国債（JGB）'!I102+地方債!I102+政保債!I102+財投機関債等!I102</f>
        <v>0</v>
      </c>
      <c r="U102" s="5">
        <f>'国債（JGB）'!J102+地方債!J102+政保債!J102+財投機関債等!J102</f>
        <v>0</v>
      </c>
      <c r="V102" s="5">
        <f>'国債（JGB）'!K102+地方債!K102+政保債!K102+財投機関債等!K102</f>
        <v>0</v>
      </c>
      <c r="W102" s="70"/>
      <c r="X102" s="5">
        <f>普通社債!B102+資産担保型社債!B102+'転換社債（CB）'!B102</f>
        <v>0</v>
      </c>
      <c r="Y102" s="5">
        <f>普通社債!C102+資産担保型社債!C102+'転換社債（CB）'!C102</f>
        <v>0</v>
      </c>
      <c r="Z102" s="5">
        <f>普通社債!D102+資産担保型社債!D102+'転換社債（CB）'!D102</f>
        <v>0</v>
      </c>
      <c r="AA102" s="5">
        <f>普通社債!E102+資産担保型社債!E102+'転換社債（CB）'!E102</f>
        <v>0</v>
      </c>
      <c r="AB102" s="5">
        <f>普通社債!F102+資産担保型社債!F102+'転換社債（CB）'!F102</f>
        <v>0</v>
      </c>
      <c r="AC102" s="5">
        <f>普通社債!G102+資産担保型社債!G102+'転換社債（CB）'!G102+'転換社債（CB）'!H102</f>
        <v>0</v>
      </c>
      <c r="AD102" s="5">
        <f>普通社債!H102+資産担保型社債!H102+'転換社債（CB）'!I102</f>
        <v>0</v>
      </c>
      <c r="AE102" s="5">
        <f>普通社債!I102+資産担保型社債!I102+'転換社債（CB）'!J102</f>
        <v>0</v>
      </c>
      <c r="AF102" s="5">
        <f>普通社債!J102+資産担保型社債!J102+'転換社債（CB）'!K102</f>
        <v>0</v>
      </c>
      <c r="AG102" s="5">
        <f>普通社債!K102+資産担保型社債!K102+'転換社債（CB）'!L102</f>
        <v>0</v>
      </c>
    </row>
    <row r="103" spans="1:34" ht="17.25" customHeight="1" x14ac:dyDescent="0.15">
      <c r="A103" s="82"/>
      <c r="B103" s="80" t="s">
        <v>5</v>
      </c>
      <c r="C103" s="81" t="s">
        <v>205</v>
      </c>
      <c r="S103" s="71"/>
      <c r="AD103" s="71"/>
      <c r="AH103" s="94"/>
    </row>
    <row r="104" spans="1:34" ht="17.25" customHeight="1" x14ac:dyDescent="0.15">
      <c r="A104" s="82"/>
      <c r="B104" s="80"/>
      <c r="C104" s="81" t="s">
        <v>206</v>
      </c>
      <c r="K104" s="71"/>
      <c r="S104" s="71"/>
      <c r="AH104" s="94"/>
    </row>
    <row r="105" spans="1:34" ht="17.25" customHeight="1" x14ac:dyDescent="0.15">
      <c r="A105" s="82"/>
      <c r="C105" s="81" t="s">
        <v>291</v>
      </c>
      <c r="S105" s="71"/>
      <c r="Y105" s="71"/>
      <c r="AH105" s="94"/>
    </row>
    <row r="106" spans="1:34" ht="17.25" customHeight="1" x14ac:dyDescent="0.15">
      <c r="A106" s="82"/>
      <c r="C106" s="81" t="s">
        <v>292</v>
      </c>
      <c r="AH106" s="94"/>
    </row>
    <row r="107" spans="1:34" ht="17.25" customHeight="1" x14ac:dyDescent="0.15">
      <c r="A107" s="82"/>
      <c r="C107" s="81" t="s">
        <v>207</v>
      </c>
    </row>
    <row r="108" spans="1:34" ht="17.25" customHeight="1" x14ac:dyDescent="0.15">
      <c r="A108" s="82"/>
      <c r="C108" s="81" t="s">
        <v>208</v>
      </c>
    </row>
    <row r="109" spans="1:34" s="86" customFormat="1" ht="17.25" customHeight="1" x14ac:dyDescent="0.15">
      <c r="B109" s="81"/>
      <c r="C109" s="81"/>
      <c r="D109" s="81"/>
      <c r="E109" s="81"/>
      <c r="F109" s="81"/>
      <c r="G109" s="81"/>
      <c r="H109" s="81"/>
      <c r="I109" s="81"/>
      <c r="J109" s="81"/>
      <c r="K109" s="81"/>
      <c r="L109" s="94"/>
      <c r="M109" s="81"/>
      <c r="N109" s="81"/>
      <c r="O109" s="81"/>
      <c r="P109" s="81"/>
      <c r="Q109" s="81"/>
      <c r="R109" s="81"/>
      <c r="S109" s="81"/>
      <c r="T109" s="81"/>
      <c r="U109" s="81"/>
      <c r="V109" s="81"/>
      <c r="W109" s="94"/>
      <c r="X109" s="81"/>
      <c r="Y109" s="81"/>
      <c r="Z109" s="81"/>
      <c r="AA109" s="81"/>
      <c r="AB109" s="81"/>
      <c r="AC109" s="81"/>
      <c r="AD109" s="81"/>
      <c r="AE109" s="81"/>
      <c r="AF109" s="81"/>
      <c r="AG109" s="81"/>
    </row>
    <row r="110" spans="1:34" s="86" customFormat="1" ht="17.25" customHeight="1" x14ac:dyDescent="0.15">
      <c r="B110" s="84" t="s">
        <v>42</v>
      </c>
      <c r="C110" s="85" t="s">
        <v>44</v>
      </c>
      <c r="D110" s="85"/>
      <c r="E110" s="108"/>
      <c r="F110" s="108"/>
      <c r="G110" s="108"/>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row>
    <row r="111" spans="1:34" s="86" customFormat="1" ht="17.25" customHeight="1" x14ac:dyDescent="0.15">
      <c r="B111" s="85"/>
      <c r="C111" s="85" t="s">
        <v>48</v>
      </c>
      <c r="D111" s="85"/>
      <c r="E111" s="85"/>
      <c r="F111" s="85"/>
      <c r="G111" s="85"/>
      <c r="H111" s="85"/>
      <c r="I111" s="85"/>
      <c r="J111" s="85"/>
      <c r="K111" s="85"/>
      <c r="L111" s="111"/>
      <c r="M111" s="85"/>
      <c r="N111" s="85"/>
      <c r="O111" s="85"/>
      <c r="P111" s="85"/>
      <c r="Q111" s="85"/>
      <c r="R111" s="85"/>
      <c r="S111" s="85"/>
      <c r="T111" s="85"/>
      <c r="U111" s="85"/>
      <c r="V111" s="85"/>
      <c r="W111" s="111"/>
      <c r="X111" s="85"/>
      <c r="Y111" s="85"/>
      <c r="Z111" s="85"/>
      <c r="AA111" s="85"/>
      <c r="AB111" s="85"/>
      <c r="AC111" s="85"/>
      <c r="AD111" s="85"/>
      <c r="AE111" s="85"/>
      <c r="AF111" s="85"/>
      <c r="AG111" s="85"/>
    </row>
    <row r="112" spans="1:34" s="86" customFormat="1" ht="17.25" customHeight="1" x14ac:dyDescent="0.15">
      <c r="B112" s="85"/>
      <c r="C112" s="85" t="s">
        <v>46</v>
      </c>
      <c r="D112" s="85"/>
      <c r="E112" s="85"/>
      <c r="F112" s="85"/>
      <c r="G112" s="85"/>
      <c r="H112" s="85"/>
      <c r="I112" s="85"/>
      <c r="J112" s="85"/>
      <c r="K112" s="85"/>
      <c r="L112" s="111"/>
      <c r="M112" s="85"/>
      <c r="N112" s="85"/>
      <c r="O112" s="85"/>
      <c r="P112" s="85"/>
      <c r="Q112" s="85"/>
      <c r="R112" s="85"/>
      <c r="S112" s="85"/>
      <c r="T112" s="85"/>
      <c r="U112" s="85"/>
      <c r="V112" s="85"/>
      <c r="W112" s="111"/>
      <c r="X112" s="85"/>
      <c r="Y112" s="85"/>
      <c r="Z112" s="85"/>
      <c r="AA112" s="85"/>
      <c r="AB112" s="85"/>
      <c r="AC112" s="85"/>
      <c r="AD112" s="85"/>
      <c r="AE112" s="85"/>
      <c r="AF112" s="85"/>
      <c r="AG112" s="85"/>
    </row>
    <row r="113" spans="1:33" s="94" customFormat="1" ht="17.25" customHeight="1" x14ac:dyDescent="0.15">
      <c r="B113" s="85"/>
      <c r="C113" s="85" t="s">
        <v>47</v>
      </c>
      <c r="D113" s="85"/>
      <c r="E113" s="85"/>
      <c r="F113" s="85"/>
      <c r="G113" s="85"/>
      <c r="H113" s="85"/>
      <c r="I113" s="85"/>
      <c r="J113" s="85"/>
      <c r="K113" s="85"/>
      <c r="L113" s="111"/>
      <c r="M113" s="85"/>
      <c r="N113" s="85"/>
      <c r="O113" s="85"/>
      <c r="P113" s="85"/>
      <c r="Q113" s="85"/>
      <c r="R113" s="85"/>
      <c r="S113" s="85"/>
      <c r="T113" s="85"/>
      <c r="U113" s="85"/>
      <c r="V113" s="85"/>
      <c r="W113" s="111"/>
      <c r="X113" s="85"/>
      <c r="Y113" s="85"/>
      <c r="Z113" s="85"/>
      <c r="AA113" s="85"/>
      <c r="AB113" s="85"/>
      <c r="AC113" s="85"/>
      <c r="AD113" s="85"/>
      <c r="AE113" s="85"/>
      <c r="AF113" s="85"/>
      <c r="AG113" s="85"/>
    </row>
    <row r="114" spans="1:33" ht="17.25" customHeight="1" x14ac:dyDescent="0.15">
      <c r="A114" s="14"/>
      <c r="B114" s="94"/>
      <c r="C114" s="126"/>
      <c r="D114" s="128"/>
      <c r="E114" s="126"/>
      <c r="F114" s="126"/>
      <c r="G114" s="126"/>
      <c r="H114" s="94"/>
      <c r="I114" s="94"/>
      <c r="J114" s="94"/>
      <c r="K114" s="94"/>
      <c r="M114" s="94"/>
      <c r="N114" s="94"/>
      <c r="O114" s="94"/>
      <c r="P114" s="94"/>
      <c r="Q114" s="94"/>
      <c r="R114" s="94"/>
      <c r="S114" s="94"/>
      <c r="T114" s="94"/>
      <c r="U114" s="94"/>
      <c r="V114" s="94"/>
      <c r="X114" s="94"/>
      <c r="Y114" s="94"/>
      <c r="Z114" s="94"/>
      <c r="AA114" s="94"/>
      <c r="AB114" s="94"/>
      <c r="AC114" s="94"/>
      <c r="AD114" s="94"/>
      <c r="AE114" s="94"/>
      <c r="AF114" s="94"/>
      <c r="AG114" s="94"/>
    </row>
    <row r="115" spans="1:33" hidden="1" x14ac:dyDescent="0.15">
      <c r="A115" s="82"/>
      <c r="B115" s="82"/>
      <c r="C115" s="120"/>
      <c r="D115" s="121" t="s">
        <v>138</v>
      </c>
      <c r="E115" s="100"/>
      <c r="F115" s="82"/>
      <c r="G115" s="82"/>
      <c r="H115" s="82"/>
      <c r="I115" s="82"/>
      <c r="J115" s="82"/>
      <c r="K115" s="82"/>
      <c r="M115" s="82"/>
      <c r="N115" s="82"/>
      <c r="O115" s="82"/>
      <c r="P115" s="82"/>
      <c r="Q115" s="82"/>
      <c r="R115" s="82"/>
      <c r="S115" s="82"/>
      <c r="T115" s="82"/>
      <c r="U115" s="82"/>
      <c r="V115" s="82"/>
      <c r="X115" s="82"/>
      <c r="Y115" s="82"/>
      <c r="Z115" s="82"/>
      <c r="AA115" s="82"/>
      <c r="AB115" s="82"/>
      <c r="AC115" s="82"/>
      <c r="AD115" s="82"/>
      <c r="AE115" s="82"/>
      <c r="AF115" s="82"/>
      <c r="AG115" s="82"/>
    </row>
    <row r="116" spans="1:33" hidden="1" x14ac:dyDescent="0.15">
      <c r="C116" s="120"/>
      <c r="D116" s="87" t="s">
        <v>210</v>
      </c>
      <c r="E116" s="100"/>
    </row>
  </sheetData>
  <mergeCells count="15">
    <mergeCell ref="B3:C3"/>
    <mergeCell ref="D3:G3"/>
    <mergeCell ref="H3:H4"/>
    <mergeCell ref="I3:I4"/>
    <mergeCell ref="J3:K3"/>
    <mergeCell ref="M3:N3"/>
    <mergeCell ref="O3:R3"/>
    <mergeCell ref="S3:S4"/>
    <mergeCell ref="U3:V3"/>
    <mergeCell ref="T3:T4"/>
    <mergeCell ref="AF3:AG3"/>
    <mergeCell ref="X3:Y3"/>
    <mergeCell ref="Z3:AC3"/>
    <mergeCell ref="AD3:AD4"/>
    <mergeCell ref="AE3:AE4"/>
  </mergeCells>
  <phoneticPr fontId="2"/>
  <printOptions horizontalCentered="1"/>
  <pageMargins left="0" right="0" top="0.39370078740157483" bottom="0" header="0.39370078740157483" footer="0.19685039370078741"/>
  <pageSetup paperSize="9" scale="90" orientation="landscape" r:id="rId1"/>
  <headerFooter alignWithMargins="0"/>
  <colBreaks count="2" manualBreakCount="2">
    <brk id="12" max="1048575" man="1"/>
    <brk id="23" max="1048575" man="1"/>
  </colBreaks>
  <ignoredErrors>
    <ignoredError sqref="A19:A3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5E0D-26E6-40E4-A98C-3847F8FE3109}">
  <dimension ref="A1:AJ173"/>
  <sheetViews>
    <sheetView zoomScale="75" zoomScaleNormal="75" workbookViewId="0">
      <pane xSplit="1" ySplit="4" topLeftCell="B79"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92" customWidth="1"/>
    <col min="2" max="2" width="7.625" style="93" customWidth="1"/>
    <col min="3" max="3" width="15.125" style="93" customWidth="1"/>
    <col min="4" max="4" width="7.625" style="93" customWidth="1"/>
    <col min="5" max="5" width="16.125" style="93" customWidth="1"/>
    <col min="6" max="6" width="11.75" style="93" customWidth="1"/>
    <col min="7" max="7" width="14.625" style="93" customWidth="1"/>
    <col min="8" max="8" width="14.125" style="93" customWidth="1"/>
    <col min="9" max="9" width="16.625" style="93" customWidth="1"/>
    <col min="10" max="10" width="19.125" style="93" customWidth="1"/>
    <col min="11" max="11" width="8.125" style="93" customWidth="1"/>
    <col min="12" max="12" width="18.125" style="93" customWidth="1"/>
    <col min="13" max="13" width="0.875" style="94" customWidth="1"/>
    <col min="14" max="14" width="7.625" style="94" customWidth="1"/>
    <col min="15" max="15" width="15.125" style="94" customWidth="1"/>
    <col min="16" max="16" width="7.625" style="94" customWidth="1"/>
    <col min="17" max="17" width="16.125" style="94" customWidth="1"/>
    <col min="18" max="18" width="11.75" style="94" customWidth="1"/>
    <col min="19" max="19" width="14.625" style="94" customWidth="1"/>
    <col min="20" max="20" width="14.125" style="94" customWidth="1"/>
    <col min="21" max="21" width="16.625" style="94" customWidth="1"/>
    <col min="22" max="22" width="19.125" style="94" customWidth="1"/>
    <col min="23" max="23" width="8.125" style="94" customWidth="1"/>
    <col min="24" max="24" width="18.125" style="94" customWidth="1"/>
    <col min="25" max="25" width="0.875" style="94" customWidth="1"/>
    <col min="26" max="26" width="7.625" style="94" customWidth="1"/>
    <col min="27" max="27" width="15.125" style="94" customWidth="1"/>
    <col min="28" max="28" width="7.625" style="94" customWidth="1"/>
    <col min="29" max="29" width="16.125" style="94" customWidth="1"/>
    <col min="30" max="30" width="11.75" style="94" customWidth="1"/>
    <col min="31" max="31" width="14.625" style="94" customWidth="1"/>
    <col min="32" max="32" width="14.125" style="94" customWidth="1"/>
    <col min="33" max="33" width="16.625" style="94" customWidth="1"/>
    <col min="34" max="34" width="18.125" style="94" customWidth="1"/>
    <col min="35" max="35" width="8.125" style="94" customWidth="1"/>
    <col min="36" max="36" width="18.125" style="94" customWidth="1"/>
    <col min="37" max="16384" width="9" style="94"/>
  </cols>
  <sheetData>
    <row r="1" spans="1:36" s="4" customFormat="1" ht="17.25" customHeight="1" x14ac:dyDescent="0.15">
      <c r="A1" s="78"/>
      <c r="B1" s="14" t="s">
        <v>13</v>
      </c>
      <c r="C1" s="78"/>
      <c r="D1" s="32"/>
      <c r="F1" s="8"/>
      <c r="N1" s="14" t="s">
        <v>14</v>
      </c>
      <c r="R1" s="8"/>
      <c r="Z1" s="14" t="s">
        <v>15</v>
      </c>
      <c r="AD1" s="8"/>
    </row>
    <row r="2" spans="1:36" s="30" customFormat="1" ht="17.25" customHeight="1" x14ac:dyDescent="0.25">
      <c r="B2" s="42" t="s">
        <v>143</v>
      </c>
      <c r="D2" s="35"/>
      <c r="E2" s="36"/>
      <c r="F2" s="37"/>
      <c r="G2" s="36"/>
      <c r="N2" s="42" t="s">
        <v>144</v>
      </c>
      <c r="R2" s="38"/>
      <c r="Z2" s="42" t="s">
        <v>145</v>
      </c>
      <c r="AD2" s="38"/>
    </row>
    <row r="3" spans="1:36" s="4" customFormat="1" ht="40.5" customHeight="1" x14ac:dyDescent="0.15">
      <c r="A3" s="67" t="s">
        <v>195</v>
      </c>
      <c r="B3" s="170" t="s">
        <v>146</v>
      </c>
      <c r="C3" s="171"/>
      <c r="D3" s="166" t="s">
        <v>147</v>
      </c>
      <c r="E3" s="167"/>
      <c r="F3" s="167"/>
      <c r="G3" s="167"/>
      <c r="H3" s="178"/>
      <c r="I3" s="172" t="s">
        <v>148</v>
      </c>
      <c r="J3" s="172" t="s">
        <v>149</v>
      </c>
      <c r="K3" s="166" t="s">
        <v>31</v>
      </c>
      <c r="L3" s="167"/>
      <c r="M3" s="56"/>
      <c r="N3" s="166" t="s">
        <v>146</v>
      </c>
      <c r="O3" s="167"/>
      <c r="P3" s="159" t="s">
        <v>150</v>
      </c>
      <c r="Q3" s="160"/>
      <c r="R3" s="160"/>
      <c r="S3" s="160"/>
      <c r="T3" s="178"/>
      <c r="U3" s="166" t="s">
        <v>148</v>
      </c>
      <c r="V3" s="166" t="s">
        <v>149</v>
      </c>
      <c r="W3" s="166" t="s">
        <v>31</v>
      </c>
      <c r="X3" s="167"/>
      <c r="Y3" s="56"/>
      <c r="Z3" s="166" t="s">
        <v>146</v>
      </c>
      <c r="AA3" s="167"/>
      <c r="AB3" s="159" t="s">
        <v>150</v>
      </c>
      <c r="AC3" s="160"/>
      <c r="AD3" s="160"/>
      <c r="AE3" s="160"/>
      <c r="AF3" s="178"/>
      <c r="AG3" s="166" t="s">
        <v>148</v>
      </c>
      <c r="AH3" s="166" t="s">
        <v>149</v>
      </c>
      <c r="AI3" s="166" t="s">
        <v>31</v>
      </c>
      <c r="AJ3" s="167"/>
    </row>
    <row r="4" spans="1:36" s="55" customFormat="1" ht="41.25" customHeight="1" x14ac:dyDescent="0.15">
      <c r="A4" s="22" t="s">
        <v>25</v>
      </c>
      <c r="B4" s="23" t="s">
        <v>151</v>
      </c>
      <c r="C4" s="24" t="s">
        <v>152</v>
      </c>
      <c r="D4" s="24" t="s">
        <v>151</v>
      </c>
      <c r="E4" s="24" t="s">
        <v>153</v>
      </c>
      <c r="F4" s="24" t="s">
        <v>154</v>
      </c>
      <c r="G4" s="24" t="s">
        <v>155</v>
      </c>
      <c r="H4" s="21" t="s">
        <v>66</v>
      </c>
      <c r="I4" s="173"/>
      <c r="J4" s="174"/>
      <c r="K4" s="21" t="s">
        <v>151</v>
      </c>
      <c r="L4" s="21" t="s">
        <v>156</v>
      </c>
      <c r="M4" s="56"/>
      <c r="N4" s="21" t="s">
        <v>151</v>
      </c>
      <c r="O4" s="21" t="s">
        <v>152</v>
      </c>
      <c r="P4" s="21" t="s">
        <v>151</v>
      </c>
      <c r="Q4" s="21" t="s">
        <v>153</v>
      </c>
      <c r="R4" s="21" t="s">
        <v>154</v>
      </c>
      <c r="S4" s="21" t="s">
        <v>155</v>
      </c>
      <c r="T4" s="21" t="s">
        <v>66</v>
      </c>
      <c r="U4" s="177"/>
      <c r="V4" s="178"/>
      <c r="W4" s="21" t="s">
        <v>151</v>
      </c>
      <c r="X4" s="21" t="s">
        <v>156</v>
      </c>
      <c r="Y4" s="56"/>
      <c r="Z4" s="21" t="s">
        <v>151</v>
      </c>
      <c r="AA4" s="21" t="s">
        <v>152</v>
      </c>
      <c r="AB4" s="21" t="s">
        <v>151</v>
      </c>
      <c r="AC4" s="21" t="s">
        <v>153</v>
      </c>
      <c r="AD4" s="21" t="s">
        <v>154</v>
      </c>
      <c r="AE4" s="21" t="s">
        <v>155</v>
      </c>
      <c r="AF4" s="21" t="s">
        <v>66</v>
      </c>
      <c r="AG4" s="177"/>
      <c r="AH4" s="178"/>
      <c r="AI4" s="21" t="s">
        <v>151</v>
      </c>
      <c r="AJ4" s="21" t="s">
        <v>156</v>
      </c>
    </row>
    <row r="5" spans="1:36" s="55" customFormat="1" ht="17.25" customHeight="1" x14ac:dyDescent="0.15">
      <c r="A5" s="45" t="s">
        <v>26</v>
      </c>
      <c r="B5" s="75"/>
      <c r="C5" s="75"/>
      <c r="D5" s="75"/>
      <c r="E5" s="75"/>
      <c r="F5" s="75"/>
      <c r="G5" s="75"/>
      <c r="H5" s="75"/>
      <c r="I5" s="75"/>
      <c r="J5" s="75"/>
      <c r="K5" s="75"/>
      <c r="L5" s="76"/>
      <c r="M5" s="19"/>
      <c r="T5" s="88"/>
      <c r="U5" s="88"/>
      <c r="V5" s="88"/>
      <c r="X5" s="58"/>
      <c r="Y5" s="19"/>
      <c r="AF5" s="88"/>
      <c r="AG5" s="88"/>
      <c r="AH5" s="88"/>
      <c r="AJ5" s="58"/>
    </row>
    <row r="6" spans="1:36" s="4" customFormat="1" ht="17.25" customHeight="1" x14ac:dyDescent="0.15">
      <c r="A6" s="7" t="s">
        <v>249</v>
      </c>
      <c r="B6" s="69">
        <f>SUM(B28:B39)</f>
        <v>23</v>
      </c>
      <c r="C6" s="69">
        <f t="shared" ref="C6:J6" si="0">SUM(C28:C39)</f>
        <v>491200</v>
      </c>
      <c r="D6" s="69">
        <f t="shared" si="0"/>
        <v>87</v>
      </c>
      <c r="E6" s="69">
        <f t="shared" si="0"/>
        <v>1698900</v>
      </c>
      <c r="F6" s="69">
        <f t="shared" si="0"/>
        <v>0</v>
      </c>
      <c r="G6" s="69">
        <f t="shared" si="0"/>
        <v>100</v>
      </c>
      <c r="H6" s="69">
        <f t="shared" si="0"/>
        <v>0</v>
      </c>
      <c r="I6" s="69">
        <f t="shared" si="0"/>
        <v>1699000</v>
      </c>
      <c r="J6" s="6">
        <f t="shared" si="0"/>
        <v>-1207800</v>
      </c>
      <c r="K6" s="6">
        <f>K39</f>
        <v>264</v>
      </c>
      <c r="L6" s="6">
        <f>L39</f>
        <v>7267900</v>
      </c>
      <c r="M6" s="19"/>
      <c r="N6" s="69">
        <f>SUM(N28:N39)</f>
        <v>23</v>
      </c>
      <c r="O6" s="69">
        <f t="shared" ref="O6:V6" si="1">SUM(O28:O39)</f>
        <v>491200</v>
      </c>
      <c r="P6" s="69">
        <f t="shared" si="1"/>
        <v>87</v>
      </c>
      <c r="Q6" s="69">
        <f t="shared" si="1"/>
        <v>1698900</v>
      </c>
      <c r="R6" s="69">
        <f t="shared" si="1"/>
        <v>0</v>
      </c>
      <c r="S6" s="69">
        <f t="shared" si="1"/>
        <v>100</v>
      </c>
      <c r="T6" s="69">
        <f t="shared" si="1"/>
        <v>0</v>
      </c>
      <c r="U6" s="69">
        <f t="shared" si="1"/>
        <v>1699000</v>
      </c>
      <c r="V6" s="6">
        <f t="shared" si="1"/>
        <v>-1207800</v>
      </c>
      <c r="W6" s="6">
        <f>W39</f>
        <v>264</v>
      </c>
      <c r="X6" s="6">
        <f>X39</f>
        <v>7267900</v>
      </c>
      <c r="Y6" s="19"/>
      <c r="Z6" s="69">
        <f>SUM(Z28:Z39)</f>
        <v>0</v>
      </c>
      <c r="AA6" s="69">
        <f t="shared" ref="AA6:AH6" si="2">SUM(AA28:AA39)</f>
        <v>0</v>
      </c>
      <c r="AB6" s="69">
        <f t="shared" si="2"/>
        <v>0</v>
      </c>
      <c r="AC6" s="69">
        <f t="shared" si="2"/>
        <v>0</v>
      </c>
      <c r="AD6" s="69">
        <f t="shared" si="2"/>
        <v>0</v>
      </c>
      <c r="AE6" s="69">
        <f t="shared" si="2"/>
        <v>0</v>
      </c>
      <c r="AF6" s="69">
        <f t="shared" si="2"/>
        <v>0</v>
      </c>
      <c r="AG6" s="69">
        <f t="shared" si="2"/>
        <v>0</v>
      </c>
      <c r="AH6" s="6">
        <f t="shared" si="2"/>
        <v>0</v>
      </c>
      <c r="AI6" s="6">
        <f>AI39</f>
        <v>0</v>
      </c>
      <c r="AJ6" s="6">
        <f>AJ39</f>
        <v>0</v>
      </c>
    </row>
    <row r="7" spans="1:36" s="4" customFormat="1" ht="17.25" customHeight="1" x14ac:dyDescent="0.15">
      <c r="A7" s="7" t="s">
        <v>265</v>
      </c>
      <c r="B7" s="69">
        <f>SUM(B40:B51)</f>
        <v>29</v>
      </c>
      <c r="C7" s="69">
        <f>SUM(C40:C51)</f>
        <v>685500</v>
      </c>
      <c r="D7" s="69">
        <f t="shared" ref="D7:J7" si="3">SUM(D40:D51)</f>
        <v>64</v>
      </c>
      <c r="E7" s="69">
        <f t="shared" si="3"/>
        <v>956400</v>
      </c>
      <c r="F7" s="69">
        <f t="shared" si="3"/>
        <v>0</v>
      </c>
      <c r="G7" s="69">
        <f t="shared" si="3"/>
        <v>100</v>
      </c>
      <c r="H7" s="69">
        <f t="shared" si="3"/>
        <v>0</v>
      </c>
      <c r="I7" s="69">
        <f t="shared" si="3"/>
        <v>956500</v>
      </c>
      <c r="J7" s="6">
        <f t="shared" si="3"/>
        <v>-271000</v>
      </c>
      <c r="K7" s="6">
        <f>K51</f>
        <v>262</v>
      </c>
      <c r="L7" s="6">
        <f>L51</f>
        <v>6996900</v>
      </c>
      <c r="M7" s="19"/>
      <c r="N7" s="69">
        <f>SUM(N40:N51)</f>
        <v>29</v>
      </c>
      <c r="O7" s="69">
        <f t="shared" ref="O7:V7" si="4">SUM(O40:O51)</f>
        <v>685500</v>
      </c>
      <c r="P7" s="69">
        <f t="shared" si="4"/>
        <v>64</v>
      </c>
      <c r="Q7" s="69">
        <f t="shared" si="4"/>
        <v>956400</v>
      </c>
      <c r="R7" s="69">
        <f t="shared" si="4"/>
        <v>0</v>
      </c>
      <c r="S7" s="69">
        <f t="shared" si="4"/>
        <v>100</v>
      </c>
      <c r="T7" s="69">
        <f t="shared" si="4"/>
        <v>0</v>
      </c>
      <c r="U7" s="69">
        <f t="shared" si="4"/>
        <v>956500</v>
      </c>
      <c r="V7" s="6">
        <f t="shared" si="4"/>
        <v>-271000</v>
      </c>
      <c r="W7" s="6">
        <f>W51</f>
        <v>262</v>
      </c>
      <c r="X7" s="6">
        <f>X51</f>
        <v>6996900</v>
      </c>
      <c r="Y7" s="19"/>
      <c r="Z7" s="69">
        <f>SUM(Z40:Z51)</f>
        <v>0</v>
      </c>
      <c r="AA7" s="69">
        <f t="shared" ref="AA7:AH7" si="5">SUM(AA40:AA51)</f>
        <v>0</v>
      </c>
      <c r="AB7" s="69">
        <f t="shared" si="5"/>
        <v>0</v>
      </c>
      <c r="AC7" s="69">
        <f t="shared" si="5"/>
        <v>0</v>
      </c>
      <c r="AD7" s="69">
        <f t="shared" si="5"/>
        <v>0</v>
      </c>
      <c r="AE7" s="69">
        <f t="shared" si="5"/>
        <v>0</v>
      </c>
      <c r="AF7" s="69">
        <f t="shared" si="5"/>
        <v>0</v>
      </c>
      <c r="AG7" s="69">
        <f t="shared" si="5"/>
        <v>0</v>
      </c>
      <c r="AH7" s="6">
        <f t="shared" si="5"/>
        <v>0</v>
      </c>
      <c r="AI7" s="6">
        <f>AI51</f>
        <v>0</v>
      </c>
      <c r="AJ7" s="6">
        <f>AJ51</f>
        <v>0</v>
      </c>
    </row>
    <row r="8" spans="1:36" s="4" customFormat="1" ht="17.25" customHeight="1" x14ac:dyDescent="0.15">
      <c r="A8" s="7" t="s">
        <v>284</v>
      </c>
      <c r="B8" s="69">
        <f>SUM(B52:B63)</f>
        <v>51</v>
      </c>
      <c r="C8" s="69">
        <f t="shared" ref="C8:J8" si="6">SUM(C52:C63)</f>
        <v>1253100</v>
      </c>
      <c r="D8" s="69">
        <f t="shared" si="6"/>
        <v>63</v>
      </c>
      <c r="E8" s="69">
        <f t="shared" si="6"/>
        <v>828000</v>
      </c>
      <c r="F8" s="69">
        <f t="shared" si="6"/>
        <v>0</v>
      </c>
      <c r="G8" s="69">
        <f t="shared" si="6"/>
        <v>700</v>
      </c>
      <c r="H8" s="69">
        <f t="shared" si="6"/>
        <v>0</v>
      </c>
      <c r="I8" s="69">
        <f t="shared" si="6"/>
        <v>828700</v>
      </c>
      <c r="J8" s="69">
        <f t="shared" si="6"/>
        <v>424400</v>
      </c>
      <c r="K8" s="6">
        <f>K63</f>
        <v>284</v>
      </c>
      <c r="L8" s="6">
        <f>L63</f>
        <v>7421300</v>
      </c>
      <c r="M8" s="19"/>
      <c r="N8" s="69">
        <f>SUM(N52:N63)</f>
        <v>51</v>
      </c>
      <c r="O8" s="69">
        <f t="shared" ref="O8:V8" si="7">SUM(O52:O63)</f>
        <v>1253100</v>
      </c>
      <c r="P8" s="69">
        <f t="shared" si="7"/>
        <v>63</v>
      </c>
      <c r="Q8" s="69">
        <f t="shared" si="7"/>
        <v>828000</v>
      </c>
      <c r="R8" s="69">
        <f t="shared" si="7"/>
        <v>0</v>
      </c>
      <c r="S8" s="69">
        <f t="shared" si="7"/>
        <v>700</v>
      </c>
      <c r="T8" s="69">
        <f t="shared" si="7"/>
        <v>0</v>
      </c>
      <c r="U8" s="69">
        <f t="shared" si="7"/>
        <v>828700</v>
      </c>
      <c r="V8" s="69">
        <f t="shared" si="7"/>
        <v>424400</v>
      </c>
      <c r="W8" s="6">
        <f>W63</f>
        <v>284</v>
      </c>
      <c r="X8" s="6">
        <f>X63</f>
        <v>7421300</v>
      </c>
      <c r="Y8" s="19"/>
      <c r="Z8" s="69">
        <f>SUM(Z52:Z63)</f>
        <v>0</v>
      </c>
      <c r="AA8" s="69">
        <f t="shared" ref="AA8:AH8" si="8">SUM(AA52:AA63)</f>
        <v>0</v>
      </c>
      <c r="AB8" s="69">
        <f t="shared" si="8"/>
        <v>0</v>
      </c>
      <c r="AC8" s="69">
        <f t="shared" si="8"/>
        <v>0</v>
      </c>
      <c r="AD8" s="69">
        <f t="shared" si="8"/>
        <v>0</v>
      </c>
      <c r="AE8" s="69">
        <f t="shared" si="8"/>
        <v>0</v>
      </c>
      <c r="AF8" s="69">
        <f t="shared" si="8"/>
        <v>0</v>
      </c>
      <c r="AG8" s="69">
        <f t="shared" si="8"/>
        <v>0</v>
      </c>
      <c r="AH8" s="69">
        <f t="shared" si="8"/>
        <v>0</v>
      </c>
      <c r="AI8" s="6">
        <f>AI63</f>
        <v>0</v>
      </c>
      <c r="AJ8" s="6">
        <f>AJ63</f>
        <v>0</v>
      </c>
    </row>
    <row r="9" spans="1:36" s="4" customFormat="1" ht="17.25" customHeight="1" x14ac:dyDescent="0.15">
      <c r="A9" s="7" t="s">
        <v>296</v>
      </c>
      <c r="B9" s="69">
        <f>SUM(B64:B75)</f>
        <v>58</v>
      </c>
      <c r="C9" s="69">
        <f t="shared" ref="C9:J9" si="9">SUM(C64:C75)</f>
        <v>1345100</v>
      </c>
      <c r="D9" s="69">
        <f t="shared" si="9"/>
        <v>79</v>
      </c>
      <c r="E9" s="69">
        <f t="shared" si="9"/>
        <v>1795400</v>
      </c>
      <c r="F9" s="69">
        <f t="shared" si="9"/>
        <v>0</v>
      </c>
      <c r="G9" s="69">
        <f t="shared" si="9"/>
        <v>1900</v>
      </c>
      <c r="H9" s="69">
        <f t="shared" si="9"/>
        <v>0</v>
      </c>
      <c r="I9" s="69">
        <f t="shared" si="9"/>
        <v>1797300</v>
      </c>
      <c r="J9" s="6">
        <f t="shared" si="9"/>
        <v>-452200</v>
      </c>
      <c r="K9" s="69">
        <f>K75</f>
        <v>306</v>
      </c>
      <c r="L9" s="69">
        <f>L75</f>
        <v>6969100</v>
      </c>
      <c r="M9" s="19"/>
      <c r="N9" s="69">
        <f>SUM(N64:N75)</f>
        <v>58</v>
      </c>
      <c r="O9" s="69">
        <f t="shared" ref="O9:V9" si="10">SUM(O64:O75)</f>
        <v>1345100</v>
      </c>
      <c r="P9" s="69">
        <f t="shared" si="10"/>
        <v>79</v>
      </c>
      <c r="Q9" s="69">
        <f t="shared" si="10"/>
        <v>1795400</v>
      </c>
      <c r="R9" s="69">
        <f t="shared" si="10"/>
        <v>0</v>
      </c>
      <c r="S9" s="69">
        <f t="shared" si="10"/>
        <v>1900</v>
      </c>
      <c r="T9" s="69">
        <f t="shared" si="10"/>
        <v>0</v>
      </c>
      <c r="U9" s="69">
        <f t="shared" si="10"/>
        <v>1797300</v>
      </c>
      <c r="V9" s="6">
        <f t="shared" si="10"/>
        <v>-452200</v>
      </c>
      <c r="W9" s="69">
        <f>W75</f>
        <v>306</v>
      </c>
      <c r="X9" s="69">
        <f>X75</f>
        <v>6969100</v>
      </c>
      <c r="Y9" s="19"/>
      <c r="Z9" s="69">
        <f>SUM(Z64:Z75)</f>
        <v>0</v>
      </c>
      <c r="AA9" s="69">
        <f t="shared" ref="AA9:AH9" si="11">SUM(AA64:AA75)</f>
        <v>0</v>
      </c>
      <c r="AB9" s="69">
        <f t="shared" si="11"/>
        <v>0</v>
      </c>
      <c r="AC9" s="69">
        <f t="shared" si="11"/>
        <v>0</v>
      </c>
      <c r="AD9" s="69">
        <f t="shared" si="11"/>
        <v>0</v>
      </c>
      <c r="AE9" s="69">
        <f t="shared" si="11"/>
        <v>0</v>
      </c>
      <c r="AF9" s="69">
        <f t="shared" si="11"/>
        <v>0</v>
      </c>
      <c r="AG9" s="69">
        <f t="shared" si="11"/>
        <v>0</v>
      </c>
      <c r="AH9" s="6">
        <f t="shared" si="11"/>
        <v>0</v>
      </c>
      <c r="AI9" s="69">
        <f>AI75</f>
        <v>0</v>
      </c>
      <c r="AJ9" s="69">
        <f>AJ75</f>
        <v>0</v>
      </c>
    </row>
    <row r="10" spans="1:36" s="4" customFormat="1" ht="17.25" customHeight="1" x14ac:dyDescent="0.15">
      <c r="A10" s="7" t="s">
        <v>302</v>
      </c>
      <c r="B10" s="69">
        <f t="shared" ref="B10:J10" si="12">SUM(B76:B87)</f>
        <v>63</v>
      </c>
      <c r="C10" s="69">
        <f t="shared" si="12"/>
        <v>1541100</v>
      </c>
      <c r="D10" s="69">
        <f t="shared" si="12"/>
        <v>83</v>
      </c>
      <c r="E10" s="69">
        <f t="shared" si="12"/>
        <v>1635500</v>
      </c>
      <c r="F10" s="69">
        <f t="shared" si="12"/>
        <v>0</v>
      </c>
      <c r="G10" s="69">
        <f t="shared" si="12"/>
        <v>100</v>
      </c>
      <c r="H10" s="69">
        <f t="shared" si="12"/>
        <v>0</v>
      </c>
      <c r="I10" s="69">
        <f t="shared" si="12"/>
        <v>1635600</v>
      </c>
      <c r="J10" s="6">
        <f t="shared" si="12"/>
        <v>-94500</v>
      </c>
      <c r="K10" s="69">
        <f>K87</f>
        <v>322</v>
      </c>
      <c r="L10" s="69">
        <f>L87</f>
        <v>6874600</v>
      </c>
      <c r="M10" s="19"/>
      <c r="N10" s="69">
        <f t="shared" ref="N10:V10" si="13">SUM(N76:N87)</f>
        <v>63</v>
      </c>
      <c r="O10" s="69">
        <f t="shared" si="13"/>
        <v>1541100</v>
      </c>
      <c r="P10" s="69">
        <f t="shared" si="13"/>
        <v>83</v>
      </c>
      <c r="Q10" s="69">
        <f t="shared" si="13"/>
        <v>1635500</v>
      </c>
      <c r="R10" s="69">
        <f t="shared" si="13"/>
        <v>0</v>
      </c>
      <c r="S10" s="69">
        <f t="shared" si="13"/>
        <v>100</v>
      </c>
      <c r="T10" s="69">
        <f t="shared" si="13"/>
        <v>0</v>
      </c>
      <c r="U10" s="69">
        <f t="shared" si="13"/>
        <v>1635600</v>
      </c>
      <c r="V10" s="6">
        <f t="shared" si="13"/>
        <v>-94500</v>
      </c>
      <c r="W10" s="69">
        <f>W87</f>
        <v>322</v>
      </c>
      <c r="X10" s="69">
        <f>X87</f>
        <v>6874600</v>
      </c>
      <c r="Y10" s="19"/>
      <c r="Z10" s="69">
        <f t="shared" ref="Z10:AH10" si="14">SUM(Z76:Z87)</f>
        <v>0</v>
      </c>
      <c r="AA10" s="69">
        <f t="shared" si="14"/>
        <v>0</v>
      </c>
      <c r="AB10" s="69">
        <f t="shared" si="14"/>
        <v>0</v>
      </c>
      <c r="AC10" s="69">
        <f t="shared" si="14"/>
        <v>0</v>
      </c>
      <c r="AD10" s="69">
        <f t="shared" si="14"/>
        <v>0</v>
      </c>
      <c r="AE10" s="69">
        <f t="shared" si="14"/>
        <v>0</v>
      </c>
      <c r="AF10" s="69">
        <f t="shared" si="14"/>
        <v>0</v>
      </c>
      <c r="AG10" s="69">
        <f t="shared" si="14"/>
        <v>0</v>
      </c>
      <c r="AH10" s="6">
        <f t="shared" si="14"/>
        <v>0</v>
      </c>
      <c r="AI10" s="69">
        <f>AI87</f>
        <v>0</v>
      </c>
      <c r="AJ10" s="69">
        <f>AJ87</f>
        <v>0</v>
      </c>
    </row>
    <row r="11" spans="1:36" s="55" customFormat="1" ht="18" customHeight="1" x14ac:dyDescent="0.15">
      <c r="A11" s="45"/>
      <c r="B11" s="46"/>
      <c r="C11" s="46"/>
      <c r="D11" s="46"/>
      <c r="E11" s="46"/>
      <c r="F11" s="46"/>
      <c r="G11" s="46"/>
      <c r="H11" s="46"/>
      <c r="I11" s="46"/>
      <c r="J11" s="46"/>
      <c r="K11" s="47"/>
      <c r="L11" s="18"/>
      <c r="M11" s="19"/>
      <c r="T11" s="88"/>
      <c r="U11" s="88"/>
      <c r="V11" s="88"/>
      <c r="X11" s="58"/>
      <c r="Y11" s="19"/>
      <c r="AF11" s="88"/>
      <c r="AG11" s="88"/>
      <c r="AH11" s="88"/>
      <c r="AJ11" s="58"/>
    </row>
    <row r="12" spans="1:36" s="4" customFormat="1" ht="17.25" customHeight="1" x14ac:dyDescent="0.15">
      <c r="A12" s="7" t="s">
        <v>172</v>
      </c>
      <c r="B12" s="69">
        <f>SUM(B19:B30)</f>
        <v>40</v>
      </c>
      <c r="C12" s="69">
        <f t="shared" ref="C12:J12" si="15">SUM(C19:C30)</f>
        <v>1092200</v>
      </c>
      <c r="D12" s="69">
        <f t="shared" si="15"/>
        <v>84</v>
      </c>
      <c r="E12" s="69">
        <f t="shared" si="15"/>
        <v>1517100</v>
      </c>
      <c r="F12" s="69">
        <f t="shared" si="15"/>
        <v>0</v>
      </c>
      <c r="G12" s="69">
        <f t="shared" si="15"/>
        <v>100</v>
      </c>
      <c r="H12" s="69">
        <f t="shared" si="15"/>
        <v>0</v>
      </c>
      <c r="I12" s="69">
        <f t="shared" si="15"/>
        <v>1517200</v>
      </c>
      <c r="J12" s="6">
        <f t="shared" si="15"/>
        <v>-425000</v>
      </c>
      <c r="K12" s="69">
        <f>K30</f>
        <v>291</v>
      </c>
      <c r="L12" s="69">
        <f>L30</f>
        <v>8389500</v>
      </c>
      <c r="M12" s="19"/>
      <c r="N12" s="69">
        <f t="shared" ref="N12:V12" si="16">SUM(N19:N30)</f>
        <v>40</v>
      </c>
      <c r="O12" s="69">
        <f t="shared" si="16"/>
        <v>1092200</v>
      </c>
      <c r="P12" s="69">
        <f t="shared" si="16"/>
        <v>84</v>
      </c>
      <c r="Q12" s="69">
        <f t="shared" si="16"/>
        <v>1517100</v>
      </c>
      <c r="R12" s="69">
        <f t="shared" si="16"/>
        <v>0</v>
      </c>
      <c r="S12" s="69">
        <f t="shared" si="16"/>
        <v>100</v>
      </c>
      <c r="T12" s="69">
        <f t="shared" si="16"/>
        <v>0</v>
      </c>
      <c r="U12" s="69">
        <f t="shared" si="16"/>
        <v>1517200</v>
      </c>
      <c r="V12" s="6">
        <f t="shared" si="16"/>
        <v>-425000</v>
      </c>
      <c r="W12" s="6">
        <f>W30</f>
        <v>291</v>
      </c>
      <c r="X12" s="6">
        <f>X30</f>
        <v>8389500</v>
      </c>
      <c r="Y12" s="19"/>
      <c r="Z12" s="6">
        <f t="shared" ref="Z12:AH12" si="17">SUM(Z19:Z30)</f>
        <v>0</v>
      </c>
      <c r="AA12" s="6">
        <f t="shared" si="17"/>
        <v>0</v>
      </c>
      <c r="AB12" s="6">
        <f t="shared" si="17"/>
        <v>0</v>
      </c>
      <c r="AC12" s="6">
        <f t="shared" si="17"/>
        <v>0</v>
      </c>
      <c r="AD12" s="6">
        <f t="shared" si="17"/>
        <v>0</v>
      </c>
      <c r="AE12" s="6">
        <f t="shared" si="17"/>
        <v>0</v>
      </c>
      <c r="AF12" s="6">
        <f t="shared" si="17"/>
        <v>0</v>
      </c>
      <c r="AG12" s="6">
        <f t="shared" si="17"/>
        <v>0</v>
      </c>
      <c r="AH12" s="6">
        <f t="shared" si="17"/>
        <v>0</v>
      </c>
      <c r="AI12" s="69">
        <f>AI30</f>
        <v>0</v>
      </c>
      <c r="AJ12" s="69">
        <f>AJ30</f>
        <v>0</v>
      </c>
    </row>
    <row r="13" spans="1:36" s="4" customFormat="1" ht="17.25" customHeight="1" x14ac:dyDescent="0.15">
      <c r="A13" s="7" t="s">
        <v>251</v>
      </c>
      <c r="B13" s="69">
        <f>SUM(B31:B42)</f>
        <v>24</v>
      </c>
      <c r="C13" s="69">
        <f t="shared" ref="C13:J13" si="18">SUM(C31:C42)</f>
        <v>466600</v>
      </c>
      <c r="D13" s="69">
        <f t="shared" si="18"/>
        <v>86</v>
      </c>
      <c r="E13" s="69">
        <f t="shared" si="18"/>
        <v>1722200</v>
      </c>
      <c r="F13" s="69">
        <f t="shared" si="18"/>
        <v>0</v>
      </c>
      <c r="G13" s="69">
        <f t="shared" si="18"/>
        <v>100</v>
      </c>
      <c r="H13" s="69">
        <f t="shared" si="18"/>
        <v>0</v>
      </c>
      <c r="I13" s="69">
        <f t="shared" si="18"/>
        <v>1722300</v>
      </c>
      <c r="J13" s="6">
        <f t="shared" si="18"/>
        <v>-1255700</v>
      </c>
      <c r="K13" s="69">
        <f>K42</f>
        <v>264</v>
      </c>
      <c r="L13" s="69">
        <f>L42</f>
        <v>7133800</v>
      </c>
      <c r="M13" s="19"/>
      <c r="N13" s="69">
        <f>SUM(N31:N42)</f>
        <v>24</v>
      </c>
      <c r="O13" s="69">
        <f t="shared" ref="O13:V13" si="19">SUM(O31:O42)</f>
        <v>466600</v>
      </c>
      <c r="P13" s="69">
        <f t="shared" si="19"/>
        <v>86</v>
      </c>
      <c r="Q13" s="69">
        <f t="shared" si="19"/>
        <v>1722200</v>
      </c>
      <c r="R13" s="69">
        <f t="shared" si="19"/>
        <v>0</v>
      </c>
      <c r="S13" s="69">
        <f t="shared" si="19"/>
        <v>100</v>
      </c>
      <c r="T13" s="69">
        <f t="shared" si="19"/>
        <v>0</v>
      </c>
      <c r="U13" s="69">
        <f t="shared" si="19"/>
        <v>1722300</v>
      </c>
      <c r="V13" s="6">
        <f t="shared" si="19"/>
        <v>-1255700</v>
      </c>
      <c r="W13" s="69">
        <f>W42</f>
        <v>264</v>
      </c>
      <c r="X13" s="69">
        <f>X42</f>
        <v>7133800</v>
      </c>
      <c r="Y13" s="19"/>
      <c r="Z13" s="69">
        <f>SUM(Z31:Z42)</f>
        <v>0</v>
      </c>
      <c r="AA13" s="69">
        <f t="shared" ref="AA13:AH13" si="20">SUM(AA31:AA42)</f>
        <v>0</v>
      </c>
      <c r="AB13" s="69">
        <f t="shared" si="20"/>
        <v>0</v>
      </c>
      <c r="AC13" s="69">
        <f t="shared" si="20"/>
        <v>0</v>
      </c>
      <c r="AD13" s="69">
        <f t="shared" si="20"/>
        <v>0</v>
      </c>
      <c r="AE13" s="69">
        <f t="shared" si="20"/>
        <v>0</v>
      </c>
      <c r="AF13" s="69">
        <f t="shared" si="20"/>
        <v>0</v>
      </c>
      <c r="AG13" s="69">
        <f t="shared" si="20"/>
        <v>0</v>
      </c>
      <c r="AH13" s="6">
        <f t="shared" si="20"/>
        <v>0</v>
      </c>
      <c r="AI13" s="69">
        <f>AI42</f>
        <v>0</v>
      </c>
      <c r="AJ13" s="69">
        <f>AJ42</f>
        <v>0</v>
      </c>
    </row>
    <row r="14" spans="1:36" s="4" customFormat="1" ht="17.25" customHeight="1" x14ac:dyDescent="0.15">
      <c r="A14" s="7" t="s">
        <v>266</v>
      </c>
      <c r="B14" s="69">
        <f>SUM(B43:B54)</f>
        <v>34</v>
      </c>
      <c r="C14" s="69">
        <f t="shared" ref="C14:J14" si="21">SUM(C43:C54)</f>
        <v>791700</v>
      </c>
      <c r="D14" s="69">
        <f t="shared" si="21"/>
        <v>62</v>
      </c>
      <c r="E14" s="69">
        <f t="shared" si="21"/>
        <v>955600</v>
      </c>
      <c r="F14" s="69">
        <f t="shared" si="21"/>
        <v>0</v>
      </c>
      <c r="G14" s="69">
        <f t="shared" si="21"/>
        <v>100</v>
      </c>
      <c r="H14" s="69">
        <f t="shared" si="21"/>
        <v>0</v>
      </c>
      <c r="I14" s="69">
        <f t="shared" si="21"/>
        <v>955700</v>
      </c>
      <c r="J14" s="6">
        <f t="shared" si="21"/>
        <v>-164000</v>
      </c>
      <c r="K14" s="69">
        <f>K54</f>
        <v>268</v>
      </c>
      <c r="L14" s="69">
        <f>L54</f>
        <v>6969800</v>
      </c>
      <c r="M14" s="19"/>
      <c r="N14" s="69">
        <f t="shared" ref="N14:V14" si="22">SUM(N43:N54)</f>
        <v>34</v>
      </c>
      <c r="O14" s="69">
        <f t="shared" si="22"/>
        <v>791700</v>
      </c>
      <c r="P14" s="69">
        <f t="shared" si="22"/>
        <v>62</v>
      </c>
      <c r="Q14" s="69">
        <f t="shared" si="22"/>
        <v>955600</v>
      </c>
      <c r="R14" s="69">
        <f t="shared" si="22"/>
        <v>0</v>
      </c>
      <c r="S14" s="69">
        <f t="shared" si="22"/>
        <v>100</v>
      </c>
      <c r="T14" s="69">
        <f t="shared" si="22"/>
        <v>0</v>
      </c>
      <c r="U14" s="69">
        <f t="shared" si="22"/>
        <v>955700</v>
      </c>
      <c r="V14" s="6">
        <f t="shared" si="22"/>
        <v>-164000</v>
      </c>
      <c r="W14" s="69">
        <f>W54</f>
        <v>268</v>
      </c>
      <c r="X14" s="69">
        <f>X54</f>
        <v>6969800</v>
      </c>
      <c r="Y14" s="19"/>
      <c r="Z14" s="69">
        <f t="shared" ref="Z14:AH14" si="23">SUM(Z43:Z54)</f>
        <v>0</v>
      </c>
      <c r="AA14" s="69">
        <f t="shared" si="23"/>
        <v>0</v>
      </c>
      <c r="AB14" s="69">
        <f t="shared" si="23"/>
        <v>0</v>
      </c>
      <c r="AC14" s="69">
        <f t="shared" si="23"/>
        <v>0</v>
      </c>
      <c r="AD14" s="69">
        <f t="shared" si="23"/>
        <v>0</v>
      </c>
      <c r="AE14" s="69">
        <f t="shared" si="23"/>
        <v>0</v>
      </c>
      <c r="AF14" s="69">
        <f t="shared" si="23"/>
        <v>0</v>
      </c>
      <c r="AG14" s="69">
        <f t="shared" si="23"/>
        <v>0</v>
      </c>
      <c r="AH14" s="6">
        <f t="shared" si="23"/>
        <v>0</v>
      </c>
      <c r="AI14" s="69">
        <f>AI54</f>
        <v>0</v>
      </c>
      <c r="AJ14" s="69">
        <f>AJ54</f>
        <v>0</v>
      </c>
    </row>
    <row r="15" spans="1:36" s="4" customFormat="1" ht="17.25" customHeight="1" x14ac:dyDescent="0.15">
      <c r="A15" s="7" t="s">
        <v>285</v>
      </c>
      <c r="B15" s="129">
        <f>SUM(B55:B66)</f>
        <v>42</v>
      </c>
      <c r="C15" s="129">
        <f>SUM(C55:C66)</f>
        <v>1110600</v>
      </c>
      <c r="D15" s="129">
        <f t="shared" ref="D15:J15" si="24">SUM(D55:D66)</f>
        <v>69</v>
      </c>
      <c r="E15" s="129">
        <f t="shared" si="24"/>
        <v>914400</v>
      </c>
      <c r="F15" s="129">
        <f t="shared" si="24"/>
        <v>0</v>
      </c>
      <c r="G15" s="129">
        <f t="shared" si="24"/>
        <v>700</v>
      </c>
      <c r="H15" s="129">
        <f t="shared" si="24"/>
        <v>0</v>
      </c>
      <c r="I15" s="129">
        <f t="shared" si="24"/>
        <v>915100</v>
      </c>
      <c r="J15" s="129">
        <f t="shared" si="24"/>
        <v>195500</v>
      </c>
      <c r="K15" s="129">
        <f>K66</f>
        <v>279</v>
      </c>
      <c r="L15" s="129">
        <f>L66</f>
        <v>7165300</v>
      </c>
      <c r="M15" s="19"/>
      <c r="N15" s="129">
        <f>SUM(N55:N66)</f>
        <v>42</v>
      </c>
      <c r="O15" s="129">
        <f>SUM(O55:O66)</f>
        <v>1110600</v>
      </c>
      <c r="P15" s="129">
        <f t="shared" ref="P15:V15" si="25">SUM(P55:P66)</f>
        <v>69</v>
      </c>
      <c r="Q15" s="129">
        <f t="shared" si="25"/>
        <v>914400</v>
      </c>
      <c r="R15" s="129">
        <f t="shared" si="25"/>
        <v>0</v>
      </c>
      <c r="S15" s="129">
        <f t="shared" si="25"/>
        <v>700</v>
      </c>
      <c r="T15" s="129">
        <f t="shared" si="25"/>
        <v>0</v>
      </c>
      <c r="U15" s="129">
        <f t="shared" si="25"/>
        <v>915100</v>
      </c>
      <c r="V15" s="129">
        <f t="shared" si="25"/>
        <v>195500</v>
      </c>
      <c r="W15" s="129">
        <f>W66</f>
        <v>279</v>
      </c>
      <c r="X15" s="129">
        <f>X66</f>
        <v>7165300</v>
      </c>
      <c r="Y15" s="19"/>
      <c r="Z15" s="129">
        <f>SUM(Z55:Z66)</f>
        <v>0</v>
      </c>
      <c r="AA15" s="129">
        <f>SUM(AA55:AA66)</f>
        <v>0</v>
      </c>
      <c r="AB15" s="129">
        <f t="shared" ref="AB15:AH15" si="26">SUM(AB55:AB66)</f>
        <v>0</v>
      </c>
      <c r="AC15" s="129">
        <f t="shared" si="26"/>
        <v>0</v>
      </c>
      <c r="AD15" s="129">
        <f t="shared" si="26"/>
        <v>0</v>
      </c>
      <c r="AE15" s="129">
        <f t="shared" si="26"/>
        <v>0</v>
      </c>
      <c r="AF15" s="129">
        <f t="shared" si="26"/>
        <v>0</v>
      </c>
      <c r="AG15" s="129">
        <f t="shared" si="26"/>
        <v>0</v>
      </c>
      <c r="AH15" s="129">
        <f t="shared" si="26"/>
        <v>0</v>
      </c>
      <c r="AI15" s="129">
        <f>AI66</f>
        <v>0</v>
      </c>
      <c r="AJ15" s="129">
        <f>AJ66</f>
        <v>0</v>
      </c>
    </row>
    <row r="16" spans="1:36" s="4" customFormat="1" ht="17.25" customHeight="1" x14ac:dyDescent="0.15">
      <c r="A16" s="7" t="s">
        <v>298</v>
      </c>
      <c r="B16" s="5">
        <f>SUM(B67:B78)</f>
        <v>64</v>
      </c>
      <c r="C16" s="5">
        <f t="shared" ref="C16:J16" si="27">SUM(C67:C78)</f>
        <v>1499100</v>
      </c>
      <c r="D16" s="5">
        <f t="shared" si="27"/>
        <v>84</v>
      </c>
      <c r="E16" s="5">
        <f t="shared" si="27"/>
        <v>2078400</v>
      </c>
      <c r="F16" s="5">
        <f t="shared" si="27"/>
        <v>0</v>
      </c>
      <c r="G16" s="5">
        <f t="shared" si="27"/>
        <v>2000</v>
      </c>
      <c r="H16" s="5">
        <f t="shared" si="27"/>
        <v>0</v>
      </c>
      <c r="I16" s="5">
        <f t="shared" si="27"/>
        <v>2080400</v>
      </c>
      <c r="J16" s="5">
        <f t="shared" si="27"/>
        <v>-581300</v>
      </c>
      <c r="K16" s="5">
        <f>K78</f>
        <v>301</v>
      </c>
      <c r="L16" s="5">
        <f>L78</f>
        <v>6584000</v>
      </c>
      <c r="M16" s="19"/>
      <c r="N16" s="5">
        <f>SUM(N67:N78)</f>
        <v>64</v>
      </c>
      <c r="O16" s="5">
        <f t="shared" ref="O16:V16" si="28">SUM(O67:O78)</f>
        <v>1499100</v>
      </c>
      <c r="P16" s="5">
        <f t="shared" si="28"/>
        <v>84</v>
      </c>
      <c r="Q16" s="5">
        <f t="shared" si="28"/>
        <v>2078400</v>
      </c>
      <c r="R16" s="5">
        <f t="shared" si="28"/>
        <v>0</v>
      </c>
      <c r="S16" s="5">
        <f t="shared" si="28"/>
        <v>2000</v>
      </c>
      <c r="T16" s="5">
        <f t="shared" si="28"/>
        <v>0</v>
      </c>
      <c r="U16" s="5">
        <f t="shared" si="28"/>
        <v>2080400</v>
      </c>
      <c r="V16" s="5">
        <f t="shared" si="28"/>
        <v>-581300</v>
      </c>
      <c r="W16" s="5">
        <f>W78</f>
        <v>301</v>
      </c>
      <c r="X16" s="5">
        <f>X78</f>
        <v>6584000</v>
      </c>
      <c r="Y16" s="19"/>
      <c r="Z16" s="5">
        <f>SUM(Z67:Z78)</f>
        <v>0</v>
      </c>
      <c r="AA16" s="5">
        <f t="shared" ref="AA16:AH16" si="29">SUM(AA67:AA78)</f>
        <v>0</v>
      </c>
      <c r="AB16" s="5">
        <f t="shared" si="29"/>
        <v>0</v>
      </c>
      <c r="AC16" s="5">
        <f t="shared" si="29"/>
        <v>0</v>
      </c>
      <c r="AD16" s="5">
        <f t="shared" si="29"/>
        <v>0</v>
      </c>
      <c r="AE16" s="5">
        <f t="shared" si="29"/>
        <v>0</v>
      </c>
      <c r="AF16" s="5">
        <f t="shared" si="29"/>
        <v>0</v>
      </c>
      <c r="AG16" s="5">
        <f t="shared" si="29"/>
        <v>0</v>
      </c>
      <c r="AH16" s="5">
        <f t="shared" si="29"/>
        <v>0</v>
      </c>
      <c r="AI16" s="5">
        <f>AI78</f>
        <v>0</v>
      </c>
      <c r="AJ16" s="5">
        <f>AJ78</f>
        <v>0</v>
      </c>
    </row>
    <row r="17" spans="1:36" s="4" customFormat="1" ht="17.25" customHeight="1" x14ac:dyDescent="0.15">
      <c r="A17" s="7" t="s">
        <v>305</v>
      </c>
      <c r="B17" s="5">
        <f>SUM(B79:B90)</f>
        <v>67</v>
      </c>
      <c r="C17" s="5">
        <f t="shared" ref="C17:J17" si="30">SUM(C79:C90)</f>
        <v>1541400</v>
      </c>
      <c r="D17" s="5">
        <f t="shared" si="30"/>
        <v>81</v>
      </c>
      <c r="E17" s="5">
        <f t="shared" si="30"/>
        <v>1230400</v>
      </c>
      <c r="F17" s="5">
        <f t="shared" si="30"/>
        <v>0</v>
      </c>
      <c r="G17" s="5">
        <f t="shared" si="30"/>
        <v>0</v>
      </c>
      <c r="H17" s="5">
        <f t="shared" si="30"/>
        <v>0</v>
      </c>
      <c r="I17" s="5">
        <f t="shared" si="30"/>
        <v>1230400</v>
      </c>
      <c r="J17" s="5">
        <f t="shared" si="30"/>
        <v>311000</v>
      </c>
      <c r="K17" s="5">
        <f>K90</f>
        <v>322</v>
      </c>
      <c r="L17" s="5">
        <f>L90</f>
        <v>6895000</v>
      </c>
      <c r="M17" s="19"/>
      <c r="N17" s="5">
        <f>SUM(N79:N90)</f>
        <v>67</v>
      </c>
      <c r="O17" s="5">
        <f t="shared" ref="O17:V17" si="31">SUM(O79:O90)</f>
        <v>1541400</v>
      </c>
      <c r="P17" s="5">
        <f t="shared" si="31"/>
        <v>81</v>
      </c>
      <c r="Q17" s="5">
        <f t="shared" si="31"/>
        <v>1230400</v>
      </c>
      <c r="R17" s="5">
        <f t="shared" si="31"/>
        <v>0</v>
      </c>
      <c r="S17" s="5">
        <f t="shared" si="31"/>
        <v>0</v>
      </c>
      <c r="T17" s="5">
        <f t="shared" si="31"/>
        <v>0</v>
      </c>
      <c r="U17" s="5">
        <f t="shared" si="31"/>
        <v>1230400</v>
      </c>
      <c r="V17" s="5">
        <f t="shared" si="31"/>
        <v>311000</v>
      </c>
      <c r="W17" s="5">
        <f>W90</f>
        <v>322</v>
      </c>
      <c r="X17" s="5">
        <f>X90</f>
        <v>6895000</v>
      </c>
      <c r="Y17" s="19"/>
      <c r="Z17" s="5">
        <f>SUM(Z79:Z90)</f>
        <v>0</v>
      </c>
      <c r="AA17" s="5">
        <f t="shared" ref="AA17:AH17" si="32">SUM(AA79:AA90)</f>
        <v>0</v>
      </c>
      <c r="AB17" s="5">
        <f t="shared" si="32"/>
        <v>0</v>
      </c>
      <c r="AC17" s="5">
        <f t="shared" si="32"/>
        <v>0</v>
      </c>
      <c r="AD17" s="5">
        <f t="shared" si="32"/>
        <v>0</v>
      </c>
      <c r="AE17" s="5">
        <f t="shared" si="32"/>
        <v>0</v>
      </c>
      <c r="AF17" s="5">
        <f t="shared" si="32"/>
        <v>0</v>
      </c>
      <c r="AG17" s="5">
        <f t="shared" si="32"/>
        <v>0</v>
      </c>
      <c r="AH17" s="5">
        <f t="shared" si="32"/>
        <v>0</v>
      </c>
      <c r="AI17" s="5">
        <f>AI90</f>
        <v>0</v>
      </c>
      <c r="AJ17" s="5">
        <f>AJ90</f>
        <v>0</v>
      </c>
    </row>
    <row r="18" spans="1:36" s="55" customFormat="1" ht="17.25" customHeight="1" x14ac:dyDescent="0.15">
      <c r="A18" s="52" t="s">
        <v>27</v>
      </c>
      <c r="B18" s="98"/>
      <c r="C18" s="98"/>
      <c r="D18" s="98"/>
      <c r="E18" s="98"/>
      <c r="F18" s="98"/>
      <c r="G18" s="98"/>
      <c r="H18" s="98"/>
      <c r="I18" s="98"/>
      <c r="J18" s="98"/>
      <c r="K18" s="98"/>
      <c r="L18" s="99"/>
      <c r="M18" s="19"/>
      <c r="T18" s="88"/>
      <c r="U18" s="88"/>
      <c r="V18" s="88"/>
      <c r="W18" s="59"/>
      <c r="X18" s="60"/>
      <c r="Y18" s="19"/>
      <c r="AF18" s="88"/>
      <c r="AG18" s="88"/>
      <c r="AH18" s="88"/>
      <c r="AJ18" s="58"/>
    </row>
    <row r="19" spans="1:36" s="4" customFormat="1" ht="17.25" customHeight="1" x14ac:dyDescent="0.15">
      <c r="A19" s="7" t="s">
        <v>160</v>
      </c>
      <c r="B19" s="69">
        <f t="shared" ref="B19:I19" si="33">N19+Z19</f>
        <v>0</v>
      </c>
      <c r="C19" s="69">
        <f t="shared" si="33"/>
        <v>0</v>
      </c>
      <c r="D19" s="69">
        <f t="shared" si="33"/>
        <v>0</v>
      </c>
      <c r="E19" s="69">
        <f t="shared" si="33"/>
        <v>0</v>
      </c>
      <c r="F19" s="69">
        <f t="shared" si="33"/>
        <v>0</v>
      </c>
      <c r="G19" s="69">
        <f t="shared" si="33"/>
        <v>0</v>
      </c>
      <c r="H19" s="69">
        <f t="shared" si="33"/>
        <v>0</v>
      </c>
      <c r="I19" s="69">
        <f t="shared" si="33"/>
        <v>0</v>
      </c>
      <c r="J19" s="6">
        <f t="shared" ref="J19:J24" si="34">C19-I19</f>
        <v>0</v>
      </c>
      <c r="K19" s="69">
        <f t="shared" ref="K19:L21" si="35">W19+AI19</f>
        <v>297</v>
      </c>
      <c r="L19" s="69">
        <f t="shared" si="35"/>
        <v>8814500</v>
      </c>
      <c r="M19" s="19"/>
      <c r="N19" s="69">
        <v>0</v>
      </c>
      <c r="O19" s="69">
        <v>0</v>
      </c>
      <c r="P19" s="69">
        <v>0</v>
      </c>
      <c r="Q19" s="69">
        <v>0</v>
      </c>
      <c r="R19" s="69">
        <v>0</v>
      </c>
      <c r="S19" s="69">
        <v>0</v>
      </c>
      <c r="T19" s="69">
        <v>0</v>
      </c>
      <c r="U19" s="69">
        <v>0</v>
      </c>
      <c r="V19" s="6">
        <v>0</v>
      </c>
      <c r="W19" s="6">
        <v>297</v>
      </c>
      <c r="X19" s="6">
        <v>8814500</v>
      </c>
      <c r="Y19" s="19"/>
      <c r="Z19" s="6">
        <v>0</v>
      </c>
      <c r="AA19" s="6">
        <v>0</v>
      </c>
      <c r="AB19" s="6">
        <v>0</v>
      </c>
      <c r="AC19" s="6">
        <v>0</v>
      </c>
      <c r="AD19" s="6">
        <v>0</v>
      </c>
      <c r="AE19" s="6">
        <v>0</v>
      </c>
      <c r="AF19" s="6">
        <v>0</v>
      </c>
      <c r="AG19" s="6">
        <v>0</v>
      </c>
      <c r="AH19" s="6">
        <v>0</v>
      </c>
      <c r="AI19" s="69">
        <v>0</v>
      </c>
      <c r="AJ19" s="69">
        <v>0</v>
      </c>
    </row>
    <row r="20" spans="1:36" s="4" customFormat="1" ht="17.25" customHeight="1" x14ac:dyDescent="0.15">
      <c r="A20" s="7" t="s">
        <v>161</v>
      </c>
      <c r="B20" s="69">
        <f t="shared" ref="B20:I20" si="36">N20+Z20</f>
        <v>10</v>
      </c>
      <c r="C20" s="69">
        <f t="shared" si="36"/>
        <v>325000</v>
      </c>
      <c r="D20" s="69">
        <f t="shared" si="36"/>
        <v>9</v>
      </c>
      <c r="E20" s="69">
        <f t="shared" si="36"/>
        <v>232900</v>
      </c>
      <c r="F20" s="69">
        <f t="shared" si="36"/>
        <v>0</v>
      </c>
      <c r="G20" s="69">
        <f t="shared" si="36"/>
        <v>0</v>
      </c>
      <c r="H20" s="69">
        <f t="shared" si="36"/>
        <v>0</v>
      </c>
      <c r="I20" s="69">
        <f t="shared" si="36"/>
        <v>232900</v>
      </c>
      <c r="J20" s="6">
        <f t="shared" si="34"/>
        <v>92100</v>
      </c>
      <c r="K20" s="69">
        <f t="shared" si="35"/>
        <v>301</v>
      </c>
      <c r="L20" s="69">
        <f t="shared" si="35"/>
        <v>8906600</v>
      </c>
      <c r="M20" s="19"/>
      <c r="N20" s="69">
        <v>10</v>
      </c>
      <c r="O20" s="69">
        <v>325000</v>
      </c>
      <c r="P20" s="69">
        <v>9</v>
      </c>
      <c r="Q20" s="69">
        <v>232900</v>
      </c>
      <c r="R20" s="69">
        <v>0</v>
      </c>
      <c r="S20" s="69">
        <v>0</v>
      </c>
      <c r="T20" s="69">
        <v>0</v>
      </c>
      <c r="U20" s="69">
        <v>232900</v>
      </c>
      <c r="V20" s="6">
        <v>92100</v>
      </c>
      <c r="W20" s="6">
        <v>301</v>
      </c>
      <c r="X20" s="6">
        <v>8906600</v>
      </c>
      <c r="Y20" s="19"/>
      <c r="Z20" s="6">
        <v>0</v>
      </c>
      <c r="AA20" s="6">
        <v>0</v>
      </c>
      <c r="AB20" s="6">
        <v>0</v>
      </c>
      <c r="AC20" s="6">
        <v>0</v>
      </c>
      <c r="AD20" s="6">
        <v>0</v>
      </c>
      <c r="AE20" s="6">
        <v>0</v>
      </c>
      <c r="AF20" s="6">
        <v>0</v>
      </c>
      <c r="AG20" s="6">
        <v>0</v>
      </c>
      <c r="AH20" s="6">
        <v>0</v>
      </c>
      <c r="AI20" s="69">
        <v>0</v>
      </c>
      <c r="AJ20" s="69">
        <v>0</v>
      </c>
    </row>
    <row r="21" spans="1:36" s="4" customFormat="1" ht="17.25" customHeight="1" x14ac:dyDescent="0.15">
      <c r="A21" s="7" t="s">
        <v>162</v>
      </c>
      <c r="B21" s="69">
        <f t="shared" ref="B21:I21" si="37">N21+Z21</f>
        <v>1</v>
      </c>
      <c r="C21" s="69">
        <f t="shared" si="37"/>
        <v>60000</v>
      </c>
      <c r="D21" s="69">
        <f t="shared" si="37"/>
        <v>17</v>
      </c>
      <c r="E21" s="69">
        <f t="shared" si="37"/>
        <v>317400</v>
      </c>
      <c r="F21" s="69">
        <f t="shared" si="37"/>
        <v>0</v>
      </c>
      <c r="G21" s="69">
        <f t="shared" si="37"/>
        <v>100</v>
      </c>
      <c r="H21" s="69">
        <f t="shared" si="37"/>
        <v>0</v>
      </c>
      <c r="I21" s="69">
        <f t="shared" si="37"/>
        <v>317500</v>
      </c>
      <c r="J21" s="6">
        <f t="shared" si="34"/>
        <v>-257500</v>
      </c>
      <c r="K21" s="69">
        <f t="shared" si="35"/>
        <v>294</v>
      </c>
      <c r="L21" s="69">
        <f t="shared" si="35"/>
        <v>8649100</v>
      </c>
      <c r="M21" s="19"/>
      <c r="N21" s="69">
        <v>1</v>
      </c>
      <c r="O21" s="69">
        <v>60000</v>
      </c>
      <c r="P21" s="69">
        <v>17</v>
      </c>
      <c r="Q21" s="69">
        <v>317400</v>
      </c>
      <c r="R21" s="69">
        <v>0</v>
      </c>
      <c r="S21" s="69">
        <v>100</v>
      </c>
      <c r="T21" s="69">
        <v>0</v>
      </c>
      <c r="U21" s="69">
        <v>317500</v>
      </c>
      <c r="V21" s="6">
        <v>-257500</v>
      </c>
      <c r="W21" s="6">
        <v>294</v>
      </c>
      <c r="X21" s="6">
        <v>8649100</v>
      </c>
      <c r="Y21" s="19"/>
      <c r="Z21" s="6">
        <v>0</v>
      </c>
      <c r="AA21" s="6">
        <v>0</v>
      </c>
      <c r="AB21" s="6">
        <v>0</v>
      </c>
      <c r="AC21" s="6">
        <v>0</v>
      </c>
      <c r="AD21" s="6">
        <v>0</v>
      </c>
      <c r="AE21" s="6">
        <v>0</v>
      </c>
      <c r="AF21" s="6">
        <v>0</v>
      </c>
      <c r="AG21" s="6">
        <v>0</v>
      </c>
      <c r="AH21" s="6">
        <v>0</v>
      </c>
      <c r="AI21" s="69">
        <v>0</v>
      </c>
      <c r="AJ21" s="69">
        <v>0</v>
      </c>
    </row>
    <row r="22" spans="1:36" s="4" customFormat="1" ht="17.25" customHeight="1" x14ac:dyDescent="0.15">
      <c r="A22" s="7" t="s">
        <v>163</v>
      </c>
      <c r="B22" s="69">
        <f t="shared" ref="B22:I22" si="38">N22+Z22</f>
        <v>9</v>
      </c>
      <c r="C22" s="69">
        <f t="shared" si="38"/>
        <v>245900</v>
      </c>
      <c r="D22" s="69">
        <f t="shared" si="38"/>
        <v>6</v>
      </c>
      <c r="E22" s="69">
        <f t="shared" si="38"/>
        <v>115900</v>
      </c>
      <c r="F22" s="69">
        <f t="shared" si="38"/>
        <v>0</v>
      </c>
      <c r="G22" s="69">
        <f t="shared" si="38"/>
        <v>0</v>
      </c>
      <c r="H22" s="69">
        <f t="shared" si="38"/>
        <v>0</v>
      </c>
      <c r="I22" s="69">
        <f t="shared" si="38"/>
        <v>115900</v>
      </c>
      <c r="J22" s="6">
        <f t="shared" si="34"/>
        <v>130000</v>
      </c>
      <c r="K22" s="69">
        <f t="shared" ref="K22:L24" si="39">W22+AI22</f>
        <v>298</v>
      </c>
      <c r="L22" s="69">
        <f t="shared" si="39"/>
        <v>8779100</v>
      </c>
      <c r="M22" s="19"/>
      <c r="N22" s="69">
        <v>9</v>
      </c>
      <c r="O22" s="69">
        <v>245900</v>
      </c>
      <c r="P22" s="69">
        <v>6</v>
      </c>
      <c r="Q22" s="69">
        <v>115900</v>
      </c>
      <c r="R22" s="69">
        <v>0</v>
      </c>
      <c r="S22" s="69">
        <v>0</v>
      </c>
      <c r="T22" s="69">
        <v>0</v>
      </c>
      <c r="U22" s="69">
        <v>115900</v>
      </c>
      <c r="V22" s="6">
        <v>130000</v>
      </c>
      <c r="W22" s="6">
        <v>298</v>
      </c>
      <c r="X22" s="6">
        <v>8779100</v>
      </c>
      <c r="Y22" s="19"/>
      <c r="Z22" s="6">
        <v>0</v>
      </c>
      <c r="AA22" s="6">
        <v>0</v>
      </c>
      <c r="AB22" s="6">
        <v>0</v>
      </c>
      <c r="AC22" s="6">
        <v>0</v>
      </c>
      <c r="AD22" s="6">
        <v>0</v>
      </c>
      <c r="AE22" s="6">
        <v>0</v>
      </c>
      <c r="AF22" s="6">
        <v>0</v>
      </c>
      <c r="AG22" s="6">
        <v>0</v>
      </c>
      <c r="AH22" s="6">
        <v>0</v>
      </c>
      <c r="AI22" s="69">
        <v>0</v>
      </c>
      <c r="AJ22" s="69">
        <v>0</v>
      </c>
    </row>
    <row r="23" spans="1:36" s="4" customFormat="1" ht="17.25" customHeight="1" x14ac:dyDescent="0.15">
      <c r="A23" s="7" t="s">
        <v>164</v>
      </c>
      <c r="B23" s="69">
        <f t="shared" ref="B23:I23" si="40">N23+Z23</f>
        <v>4</v>
      </c>
      <c r="C23" s="69">
        <f t="shared" si="40"/>
        <v>92000</v>
      </c>
      <c r="D23" s="69">
        <f t="shared" si="40"/>
        <v>1</v>
      </c>
      <c r="E23" s="69">
        <f t="shared" si="40"/>
        <v>17000</v>
      </c>
      <c r="F23" s="69">
        <f t="shared" si="40"/>
        <v>0</v>
      </c>
      <c r="G23" s="69">
        <f t="shared" si="40"/>
        <v>0</v>
      </c>
      <c r="H23" s="69">
        <f t="shared" si="40"/>
        <v>0</v>
      </c>
      <c r="I23" s="69">
        <f t="shared" si="40"/>
        <v>17000</v>
      </c>
      <c r="J23" s="6">
        <f t="shared" si="34"/>
        <v>75000</v>
      </c>
      <c r="K23" s="69">
        <f t="shared" si="39"/>
        <v>301</v>
      </c>
      <c r="L23" s="69">
        <f t="shared" si="39"/>
        <v>8854100</v>
      </c>
      <c r="M23" s="19"/>
      <c r="N23" s="69">
        <v>4</v>
      </c>
      <c r="O23" s="69">
        <v>92000</v>
      </c>
      <c r="P23" s="69">
        <v>1</v>
      </c>
      <c r="Q23" s="69">
        <v>17000</v>
      </c>
      <c r="R23" s="69">
        <v>0</v>
      </c>
      <c r="S23" s="69">
        <v>0</v>
      </c>
      <c r="T23" s="69">
        <v>0</v>
      </c>
      <c r="U23" s="69">
        <v>17000</v>
      </c>
      <c r="V23" s="6">
        <v>75000</v>
      </c>
      <c r="W23" s="6">
        <v>301</v>
      </c>
      <c r="X23" s="6">
        <v>8854100</v>
      </c>
      <c r="Y23" s="19"/>
      <c r="Z23" s="6">
        <v>0</v>
      </c>
      <c r="AA23" s="6">
        <v>0</v>
      </c>
      <c r="AB23" s="6">
        <v>0</v>
      </c>
      <c r="AC23" s="6">
        <v>0</v>
      </c>
      <c r="AD23" s="6">
        <v>0</v>
      </c>
      <c r="AE23" s="6">
        <v>0</v>
      </c>
      <c r="AF23" s="6">
        <v>0</v>
      </c>
      <c r="AG23" s="6">
        <v>0</v>
      </c>
      <c r="AH23" s="6">
        <v>0</v>
      </c>
      <c r="AI23" s="69">
        <v>0</v>
      </c>
      <c r="AJ23" s="69">
        <v>0</v>
      </c>
    </row>
    <row r="24" spans="1:36" s="4" customFormat="1" ht="17.25" customHeight="1" x14ac:dyDescent="0.15">
      <c r="A24" s="7" t="s">
        <v>165</v>
      </c>
      <c r="B24" s="69">
        <f t="shared" ref="B24:I24" si="41">N24+Z24</f>
        <v>5</v>
      </c>
      <c r="C24" s="69">
        <f t="shared" si="41"/>
        <v>55200</v>
      </c>
      <c r="D24" s="69">
        <f t="shared" si="41"/>
        <v>11</v>
      </c>
      <c r="E24" s="69">
        <f t="shared" si="41"/>
        <v>167900</v>
      </c>
      <c r="F24" s="69">
        <f t="shared" si="41"/>
        <v>0</v>
      </c>
      <c r="G24" s="69">
        <f t="shared" si="41"/>
        <v>0</v>
      </c>
      <c r="H24" s="69">
        <f t="shared" si="41"/>
        <v>0</v>
      </c>
      <c r="I24" s="69">
        <f t="shared" si="41"/>
        <v>167900</v>
      </c>
      <c r="J24" s="6">
        <f t="shared" si="34"/>
        <v>-112700</v>
      </c>
      <c r="K24" s="69">
        <f t="shared" si="39"/>
        <v>301</v>
      </c>
      <c r="L24" s="69">
        <f t="shared" si="39"/>
        <v>8741400</v>
      </c>
      <c r="M24" s="19"/>
      <c r="N24" s="69">
        <v>5</v>
      </c>
      <c r="O24" s="69">
        <v>55200</v>
      </c>
      <c r="P24" s="69">
        <v>11</v>
      </c>
      <c r="Q24" s="69">
        <v>167900</v>
      </c>
      <c r="R24" s="69">
        <v>0</v>
      </c>
      <c r="S24" s="69">
        <v>0</v>
      </c>
      <c r="T24" s="69">
        <v>0</v>
      </c>
      <c r="U24" s="69">
        <v>167900</v>
      </c>
      <c r="V24" s="6">
        <v>-112700</v>
      </c>
      <c r="W24" s="6">
        <v>301</v>
      </c>
      <c r="X24" s="6">
        <v>8741400</v>
      </c>
      <c r="Y24" s="19"/>
      <c r="Z24" s="6">
        <v>0</v>
      </c>
      <c r="AA24" s="6">
        <v>0</v>
      </c>
      <c r="AB24" s="6">
        <v>0</v>
      </c>
      <c r="AC24" s="6">
        <v>0</v>
      </c>
      <c r="AD24" s="6">
        <v>0</v>
      </c>
      <c r="AE24" s="6">
        <v>0</v>
      </c>
      <c r="AF24" s="6">
        <v>0</v>
      </c>
      <c r="AG24" s="6">
        <v>0</v>
      </c>
      <c r="AH24" s="6">
        <v>0</v>
      </c>
      <c r="AI24" s="69">
        <v>0</v>
      </c>
      <c r="AJ24" s="69">
        <v>0</v>
      </c>
    </row>
    <row r="25" spans="1:36" s="4" customFormat="1" ht="17.25" customHeight="1" x14ac:dyDescent="0.15">
      <c r="A25" s="7" t="s">
        <v>166</v>
      </c>
      <c r="B25" s="69">
        <f t="shared" ref="B25:I25" si="42">N25+Z25</f>
        <v>3</v>
      </c>
      <c r="C25" s="69">
        <f t="shared" si="42"/>
        <v>130000</v>
      </c>
      <c r="D25" s="69">
        <f t="shared" si="42"/>
        <v>3</v>
      </c>
      <c r="E25" s="69">
        <f t="shared" si="42"/>
        <v>52400</v>
      </c>
      <c r="F25" s="69">
        <f t="shared" si="42"/>
        <v>0</v>
      </c>
      <c r="G25" s="69">
        <f t="shared" si="42"/>
        <v>0</v>
      </c>
      <c r="H25" s="69">
        <f t="shared" si="42"/>
        <v>0</v>
      </c>
      <c r="I25" s="69">
        <f t="shared" si="42"/>
        <v>52400</v>
      </c>
      <c r="J25" s="6">
        <f t="shared" ref="J25:J30" si="43">C25-I25</f>
        <v>77600</v>
      </c>
      <c r="K25" s="69">
        <f t="shared" ref="K25:L27" si="44">W25+AI25</f>
        <v>301</v>
      </c>
      <c r="L25" s="69">
        <f t="shared" si="44"/>
        <v>8819000</v>
      </c>
      <c r="M25" s="19"/>
      <c r="N25" s="69">
        <v>3</v>
      </c>
      <c r="O25" s="69">
        <v>130000</v>
      </c>
      <c r="P25" s="69">
        <v>3</v>
      </c>
      <c r="Q25" s="69">
        <v>52400</v>
      </c>
      <c r="R25" s="69">
        <v>0</v>
      </c>
      <c r="S25" s="69">
        <v>0</v>
      </c>
      <c r="T25" s="69">
        <v>0</v>
      </c>
      <c r="U25" s="69">
        <v>52400</v>
      </c>
      <c r="V25" s="6">
        <v>77600</v>
      </c>
      <c r="W25" s="6">
        <v>301</v>
      </c>
      <c r="X25" s="6">
        <v>8819000</v>
      </c>
      <c r="Y25" s="19"/>
      <c r="Z25" s="6">
        <v>0</v>
      </c>
      <c r="AA25" s="6">
        <v>0</v>
      </c>
      <c r="AB25" s="6">
        <v>0</v>
      </c>
      <c r="AC25" s="6">
        <v>0</v>
      </c>
      <c r="AD25" s="6">
        <v>0</v>
      </c>
      <c r="AE25" s="6">
        <v>0</v>
      </c>
      <c r="AF25" s="6">
        <v>0</v>
      </c>
      <c r="AG25" s="6">
        <v>0</v>
      </c>
      <c r="AH25" s="6">
        <v>0</v>
      </c>
      <c r="AI25" s="69">
        <v>0</v>
      </c>
      <c r="AJ25" s="69">
        <v>0</v>
      </c>
    </row>
    <row r="26" spans="1:36" s="4" customFormat="1" ht="17.25" customHeight="1" x14ac:dyDescent="0.15">
      <c r="A26" s="7" t="s">
        <v>167</v>
      </c>
      <c r="B26" s="69">
        <f t="shared" ref="B26:I26" si="45">N26+Z26</f>
        <v>0</v>
      </c>
      <c r="C26" s="69">
        <f t="shared" si="45"/>
        <v>0</v>
      </c>
      <c r="D26" s="69">
        <f t="shared" si="45"/>
        <v>8</v>
      </c>
      <c r="E26" s="69">
        <f t="shared" si="45"/>
        <v>291000</v>
      </c>
      <c r="F26" s="69">
        <f t="shared" si="45"/>
        <v>0</v>
      </c>
      <c r="G26" s="69">
        <f t="shared" si="45"/>
        <v>0</v>
      </c>
      <c r="H26" s="69">
        <f t="shared" si="45"/>
        <v>0</v>
      </c>
      <c r="I26" s="69">
        <f t="shared" si="45"/>
        <v>291000</v>
      </c>
      <c r="J26" s="6">
        <f t="shared" si="43"/>
        <v>-291000</v>
      </c>
      <c r="K26" s="69">
        <f t="shared" si="44"/>
        <v>293</v>
      </c>
      <c r="L26" s="69">
        <f t="shared" si="44"/>
        <v>8528000</v>
      </c>
      <c r="M26" s="19"/>
      <c r="N26" s="69">
        <v>0</v>
      </c>
      <c r="O26" s="69">
        <v>0</v>
      </c>
      <c r="P26" s="69">
        <v>8</v>
      </c>
      <c r="Q26" s="69">
        <v>291000</v>
      </c>
      <c r="R26" s="69">
        <v>0</v>
      </c>
      <c r="S26" s="69">
        <v>0</v>
      </c>
      <c r="T26" s="69">
        <v>0</v>
      </c>
      <c r="U26" s="69">
        <v>291000</v>
      </c>
      <c r="V26" s="6">
        <v>-291000</v>
      </c>
      <c r="W26" s="6">
        <v>293</v>
      </c>
      <c r="X26" s="6">
        <v>8528000</v>
      </c>
      <c r="Y26" s="19"/>
      <c r="Z26" s="6">
        <v>0</v>
      </c>
      <c r="AA26" s="6">
        <v>0</v>
      </c>
      <c r="AB26" s="6">
        <v>0</v>
      </c>
      <c r="AC26" s="6">
        <v>0</v>
      </c>
      <c r="AD26" s="6">
        <v>0</v>
      </c>
      <c r="AE26" s="6">
        <v>0</v>
      </c>
      <c r="AF26" s="6">
        <v>0</v>
      </c>
      <c r="AG26" s="6">
        <v>0</v>
      </c>
      <c r="AH26" s="6">
        <v>0</v>
      </c>
      <c r="AI26" s="69">
        <v>0</v>
      </c>
      <c r="AJ26" s="69">
        <v>0</v>
      </c>
    </row>
    <row r="27" spans="1:36" s="4" customFormat="1" ht="17.25" customHeight="1" x14ac:dyDescent="0.15">
      <c r="A27" s="7" t="s">
        <v>168</v>
      </c>
      <c r="B27" s="69">
        <f t="shared" ref="B27:I27" si="46">N27+Z27</f>
        <v>5</v>
      </c>
      <c r="C27" s="69">
        <f t="shared" si="46"/>
        <v>123200</v>
      </c>
      <c r="D27" s="69">
        <f t="shared" si="46"/>
        <v>17</v>
      </c>
      <c r="E27" s="69">
        <f t="shared" si="46"/>
        <v>175500</v>
      </c>
      <c r="F27" s="69">
        <f t="shared" si="46"/>
        <v>0</v>
      </c>
      <c r="G27" s="69">
        <f t="shared" si="46"/>
        <v>0</v>
      </c>
      <c r="H27" s="69">
        <f t="shared" si="46"/>
        <v>0</v>
      </c>
      <c r="I27" s="69">
        <f t="shared" si="46"/>
        <v>175500</v>
      </c>
      <c r="J27" s="6">
        <f t="shared" si="43"/>
        <v>-52300</v>
      </c>
      <c r="K27" s="69">
        <f t="shared" si="44"/>
        <v>293</v>
      </c>
      <c r="L27" s="69">
        <f t="shared" si="44"/>
        <v>8475700</v>
      </c>
      <c r="M27" s="19"/>
      <c r="N27" s="69">
        <v>5</v>
      </c>
      <c r="O27" s="69">
        <v>123200</v>
      </c>
      <c r="P27" s="69">
        <v>17</v>
      </c>
      <c r="Q27" s="69">
        <v>175500</v>
      </c>
      <c r="R27" s="69">
        <v>0</v>
      </c>
      <c r="S27" s="69">
        <v>0</v>
      </c>
      <c r="T27" s="69">
        <v>0</v>
      </c>
      <c r="U27" s="69">
        <v>175500</v>
      </c>
      <c r="V27" s="6">
        <v>-52300</v>
      </c>
      <c r="W27" s="6">
        <v>293</v>
      </c>
      <c r="X27" s="6">
        <v>8475700</v>
      </c>
      <c r="Y27" s="19"/>
      <c r="Z27" s="6">
        <v>0</v>
      </c>
      <c r="AA27" s="6">
        <v>0</v>
      </c>
      <c r="AB27" s="6">
        <v>0</v>
      </c>
      <c r="AC27" s="6">
        <v>0</v>
      </c>
      <c r="AD27" s="6">
        <v>0</v>
      </c>
      <c r="AE27" s="6">
        <v>0</v>
      </c>
      <c r="AF27" s="6">
        <v>0</v>
      </c>
      <c r="AG27" s="6">
        <v>0</v>
      </c>
      <c r="AH27" s="6">
        <v>0</v>
      </c>
      <c r="AI27" s="69">
        <v>0</v>
      </c>
      <c r="AJ27" s="69">
        <v>0</v>
      </c>
    </row>
    <row r="28" spans="1:36" s="4" customFormat="1" ht="17.25" customHeight="1" x14ac:dyDescent="0.15">
      <c r="A28" s="7" t="s">
        <v>169</v>
      </c>
      <c r="B28" s="69">
        <f t="shared" ref="B28:I28" si="47">N28+Z28</f>
        <v>0</v>
      </c>
      <c r="C28" s="69">
        <f t="shared" si="47"/>
        <v>0</v>
      </c>
      <c r="D28" s="69">
        <f t="shared" si="47"/>
        <v>4</v>
      </c>
      <c r="E28" s="69">
        <f t="shared" si="47"/>
        <v>120600</v>
      </c>
      <c r="F28" s="69">
        <f t="shared" si="47"/>
        <v>0</v>
      </c>
      <c r="G28" s="69">
        <f t="shared" si="47"/>
        <v>0</v>
      </c>
      <c r="H28" s="69">
        <f t="shared" si="47"/>
        <v>0</v>
      </c>
      <c r="I28" s="69">
        <f t="shared" si="47"/>
        <v>120600</v>
      </c>
      <c r="J28" s="6">
        <f t="shared" si="43"/>
        <v>-120600</v>
      </c>
      <c r="K28" s="69">
        <f t="shared" ref="K28:L30" si="48">W28+AI28</f>
        <v>290</v>
      </c>
      <c r="L28" s="69">
        <f t="shared" si="48"/>
        <v>8355100</v>
      </c>
      <c r="M28" s="19"/>
      <c r="N28" s="69">
        <v>0</v>
      </c>
      <c r="O28" s="69">
        <v>0</v>
      </c>
      <c r="P28" s="69">
        <v>4</v>
      </c>
      <c r="Q28" s="69">
        <v>120600</v>
      </c>
      <c r="R28" s="69">
        <v>0</v>
      </c>
      <c r="S28" s="69">
        <v>0</v>
      </c>
      <c r="T28" s="69">
        <v>0</v>
      </c>
      <c r="U28" s="69">
        <v>120600</v>
      </c>
      <c r="V28" s="6">
        <v>-120600</v>
      </c>
      <c r="W28" s="6">
        <v>290</v>
      </c>
      <c r="X28" s="6">
        <v>8355100</v>
      </c>
      <c r="Y28" s="19"/>
      <c r="Z28" s="6">
        <v>0</v>
      </c>
      <c r="AA28" s="6">
        <v>0</v>
      </c>
      <c r="AB28" s="6">
        <v>0</v>
      </c>
      <c r="AC28" s="6">
        <v>0</v>
      </c>
      <c r="AD28" s="6">
        <v>0</v>
      </c>
      <c r="AE28" s="6">
        <v>0</v>
      </c>
      <c r="AF28" s="6">
        <v>0</v>
      </c>
      <c r="AG28" s="6">
        <v>0</v>
      </c>
      <c r="AH28" s="6">
        <v>0</v>
      </c>
      <c r="AI28" s="69">
        <v>0</v>
      </c>
      <c r="AJ28" s="69">
        <v>0</v>
      </c>
    </row>
    <row r="29" spans="1:36" s="4" customFormat="1" ht="17.25" customHeight="1" x14ac:dyDescent="0.15">
      <c r="A29" s="7" t="s">
        <v>170</v>
      </c>
      <c r="B29" s="69">
        <f t="shared" ref="B29:I29" si="49">N29+Z29</f>
        <v>3</v>
      </c>
      <c r="C29" s="69">
        <f t="shared" si="49"/>
        <v>60900</v>
      </c>
      <c r="D29" s="69">
        <f t="shared" si="49"/>
        <v>2</v>
      </c>
      <c r="E29" s="69">
        <f t="shared" si="49"/>
        <v>26500</v>
      </c>
      <c r="F29" s="69">
        <f t="shared" si="49"/>
        <v>0</v>
      </c>
      <c r="G29" s="69">
        <f t="shared" si="49"/>
        <v>0</v>
      </c>
      <c r="H29" s="69">
        <f t="shared" si="49"/>
        <v>0</v>
      </c>
      <c r="I29" s="69">
        <f t="shared" si="49"/>
        <v>26500</v>
      </c>
      <c r="J29" s="6">
        <f t="shared" si="43"/>
        <v>34400</v>
      </c>
      <c r="K29" s="69">
        <f t="shared" si="48"/>
        <v>291</v>
      </c>
      <c r="L29" s="69">
        <f t="shared" si="48"/>
        <v>8389500</v>
      </c>
      <c r="M29" s="19"/>
      <c r="N29" s="69">
        <v>3</v>
      </c>
      <c r="O29" s="69">
        <v>60900</v>
      </c>
      <c r="P29" s="69">
        <v>2</v>
      </c>
      <c r="Q29" s="69">
        <v>26500</v>
      </c>
      <c r="R29" s="69">
        <v>0</v>
      </c>
      <c r="S29" s="69">
        <v>0</v>
      </c>
      <c r="T29" s="69">
        <v>0</v>
      </c>
      <c r="U29" s="69">
        <v>26500</v>
      </c>
      <c r="V29" s="6">
        <v>34400</v>
      </c>
      <c r="W29" s="6">
        <v>291</v>
      </c>
      <c r="X29" s="6">
        <v>8389500</v>
      </c>
      <c r="Y29" s="19"/>
      <c r="Z29" s="6">
        <v>0</v>
      </c>
      <c r="AA29" s="6">
        <v>0</v>
      </c>
      <c r="AB29" s="6">
        <v>0</v>
      </c>
      <c r="AC29" s="6">
        <v>0</v>
      </c>
      <c r="AD29" s="6">
        <v>0</v>
      </c>
      <c r="AE29" s="6">
        <v>0</v>
      </c>
      <c r="AF29" s="6">
        <v>0</v>
      </c>
      <c r="AG29" s="6">
        <v>0</v>
      </c>
      <c r="AH29" s="6">
        <v>0</v>
      </c>
      <c r="AI29" s="69">
        <v>0</v>
      </c>
      <c r="AJ29" s="69">
        <v>0</v>
      </c>
    </row>
    <row r="30" spans="1:36" s="4" customFormat="1" ht="17.25" customHeight="1" x14ac:dyDescent="0.15">
      <c r="A30" s="7" t="s">
        <v>171</v>
      </c>
      <c r="B30" s="69">
        <f t="shared" ref="B30:I30" si="50">N30+Z30</f>
        <v>0</v>
      </c>
      <c r="C30" s="69">
        <f t="shared" si="50"/>
        <v>0</v>
      </c>
      <c r="D30" s="69">
        <f t="shared" si="50"/>
        <v>6</v>
      </c>
      <c r="E30" s="69">
        <f t="shared" si="50"/>
        <v>0</v>
      </c>
      <c r="F30" s="69">
        <f t="shared" si="50"/>
        <v>0</v>
      </c>
      <c r="G30" s="69">
        <f t="shared" si="50"/>
        <v>0</v>
      </c>
      <c r="H30" s="69">
        <f t="shared" si="50"/>
        <v>0</v>
      </c>
      <c r="I30" s="69">
        <f t="shared" si="50"/>
        <v>0</v>
      </c>
      <c r="J30" s="6">
        <f t="shared" si="43"/>
        <v>0</v>
      </c>
      <c r="K30" s="69">
        <f t="shared" si="48"/>
        <v>291</v>
      </c>
      <c r="L30" s="69">
        <f t="shared" si="48"/>
        <v>8389500</v>
      </c>
      <c r="M30" s="19"/>
      <c r="N30" s="69">
        <v>0</v>
      </c>
      <c r="O30" s="69">
        <v>0</v>
      </c>
      <c r="P30" s="69">
        <v>6</v>
      </c>
      <c r="Q30" s="69">
        <v>0</v>
      </c>
      <c r="R30" s="69">
        <v>0</v>
      </c>
      <c r="S30" s="69">
        <v>0</v>
      </c>
      <c r="T30" s="69">
        <v>0</v>
      </c>
      <c r="U30" s="69">
        <v>0</v>
      </c>
      <c r="V30" s="6">
        <v>0</v>
      </c>
      <c r="W30" s="6">
        <v>291</v>
      </c>
      <c r="X30" s="6">
        <v>8389500</v>
      </c>
      <c r="Y30" s="19"/>
      <c r="Z30" s="6">
        <v>0</v>
      </c>
      <c r="AA30" s="6">
        <v>0</v>
      </c>
      <c r="AB30" s="6">
        <v>0</v>
      </c>
      <c r="AC30" s="6">
        <v>0</v>
      </c>
      <c r="AD30" s="6">
        <v>0</v>
      </c>
      <c r="AE30" s="6">
        <v>0</v>
      </c>
      <c r="AF30" s="6">
        <v>0</v>
      </c>
      <c r="AG30" s="6">
        <v>0</v>
      </c>
      <c r="AH30" s="6">
        <v>0</v>
      </c>
      <c r="AI30" s="69">
        <v>0</v>
      </c>
      <c r="AJ30" s="69">
        <v>0</v>
      </c>
    </row>
    <row r="31" spans="1:36" s="4" customFormat="1" ht="17.25" customHeight="1" x14ac:dyDescent="0.15">
      <c r="A31" s="7" t="s">
        <v>214</v>
      </c>
      <c r="B31" s="69">
        <f t="shared" ref="B31:I31" si="51">N31+Z31</f>
        <v>0</v>
      </c>
      <c r="C31" s="69">
        <f t="shared" si="51"/>
        <v>0</v>
      </c>
      <c r="D31" s="69">
        <f t="shared" si="51"/>
        <v>2</v>
      </c>
      <c r="E31" s="69">
        <f t="shared" si="51"/>
        <v>14800</v>
      </c>
      <c r="F31" s="69">
        <f t="shared" si="51"/>
        <v>0</v>
      </c>
      <c r="G31" s="69">
        <f t="shared" si="51"/>
        <v>0</v>
      </c>
      <c r="H31" s="69">
        <f t="shared" si="51"/>
        <v>0</v>
      </c>
      <c r="I31" s="69">
        <f t="shared" si="51"/>
        <v>14800</v>
      </c>
      <c r="J31" s="6">
        <f>C31-I31</f>
        <v>-14800</v>
      </c>
      <c r="K31" s="69">
        <f>W31+AI31</f>
        <v>289</v>
      </c>
      <c r="L31" s="69">
        <f>X31+AJ31</f>
        <v>8374700</v>
      </c>
      <c r="M31" s="19"/>
      <c r="N31" s="69">
        <v>0</v>
      </c>
      <c r="O31" s="69">
        <v>0</v>
      </c>
      <c r="P31" s="69">
        <v>2</v>
      </c>
      <c r="Q31" s="69">
        <v>14800</v>
      </c>
      <c r="R31" s="69">
        <v>0</v>
      </c>
      <c r="S31" s="69">
        <v>0</v>
      </c>
      <c r="T31" s="69">
        <v>0</v>
      </c>
      <c r="U31" s="69">
        <v>14800</v>
      </c>
      <c r="V31" s="6">
        <v>-14800</v>
      </c>
      <c r="W31" s="6">
        <v>289</v>
      </c>
      <c r="X31" s="6">
        <v>8374700</v>
      </c>
      <c r="Y31" s="19"/>
      <c r="Z31" s="6">
        <v>0</v>
      </c>
      <c r="AA31" s="6">
        <v>0</v>
      </c>
      <c r="AB31" s="6">
        <v>0</v>
      </c>
      <c r="AC31" s="6">
        <v>0</v>
      </c>
      <c r="AD31" s="6">
        <v>0</v>
      </c>
      <c r="AE31" s="6">
        <v>0</v>
      </c>
      <c r="AF31" s="6">
        <v>0</v>
      </c>
      <c r="AG31" s="6">
        <v>0</v>
      </c>
      <c r="AH31" s="6">
        <v>0</v>
      </c>
      <c r="AI31" s="69">
        <v>0</v>
      </c>
      <c r="AJ31" s="69">
        <v>0</v>
      </c>
    </row>
    <row r="32" spans="1:36" s="4" customFormat="1" ht="17.25" customHeight="1" x14ac:dyDescent="0.15">
      <c r="A32" s="7" t="s">
        <v>216</v>
      </c>
      <c r="B32" s="69">
        <f t="shared" ref="B32:B43" si="52">N32+Z32</f>
        <v>0</v>
      </c>
      <c r="C32" s="69">
        <f t="shared" ref="C32:C43" si="53">O32+AA32</f>
        <v>0</v>
      </c>
      <c r="D32" s="69">
        <f t="shared" ref="D32:D43" si="54">P32+AB32</f>
        <v>2</v>
      </c>
      <c r="E32" s="69">
        <f t="shared" ref="E32:E43" si="55">Q32+AC32</f>
        <v>112000</v>
      </c>
      <c r="F32" s="69">
        <f t="shared" ref="F32:F43" si="56">R32+AD32</f>
        <v>0</v>
      </c>
      <c r="G32" s="69">
        <f t="shared" ref="G32:G43" si="57">S32+AE32</f>
        <v>0</v>
      </c>
      <c r="H32" s="69">
        <f t="shared" ref="H32:H43" si="58">T32+AF32</f>
        <v>0</v>
      </c>
      <c r="I32" s="69">
        <f t="shared" ref="I32:I43" si="59">U32+AG32</f>
        <v>112000</v>
      </c>
      <c r="J32" s="6">
        <f t="shared" ref="J32:J42" si="60">C32-I32</f>
        <v>-112000</v>
      </c>
      <c r="K32" s="69">
        <f t="shared" ref="K32:K42" si="61">W32+AI32</f>
        <v>287</v>
      </c>
      <c r="L32" s="69">
        <f t="shared" ref="L32:L42" si="62">X32+AJ32</f>
        <v>8262700</v>
      </c>
      <c r="M32" s="19"/>
      <c r="N32" s="69">
        <v>0</v>
      </c>
      <c r="O32" s="69">
        <v>0</v>
      </c>
      <c r="P32" s="69">
        <v>2</v>
      </c>
      <c r="Q32" s="69">
        <v>112000</v>
      </c>
      <c r="R32" s="69">
        <v>0</v>
      </c>
      <c r="S32" s="69">
        <v>0</v>
      </c>
      <c r="T32" s="69">
        <v>0</v>
      </c>
      <c r="U32" s="69">
        <v>112000</v>
      </c>
      <c r="V32" s="6">
        <v>-112000</v>
      </c>
      <c r="W32" s="6">
        <v>287</v>
      </c>
      <c r="X32" s="6">
        <v>8262700</v>
      </c>
      <c r="Y32" s="19"/>
      <c r="Z32" s="6">
        <v>0</v>
      </c>
      <c r="AA32" s="6">
        <v>0</v>
      </c>
      <c r="AB32" s="6">
        <v>0</v>
      </c>
      <c r="AC32" s="6">
        <v>0</v>
      </c>
      <c r="AD32" s="6">
        <v>0</v>
      </c>
      <c r="AE32" s="6">
        <v>0</v>
      </c>
      <c r="AF32" s="6">
        <v>0</v>
      </c>
      <c r="AG32" s="6">
        <v>0</v>
      </c>
      <c r="AH32" s="6">
        <v>0</v>
      </c>
      <c r="AI32" s="69">
        <v>0</v>
      </c>
      <c r="AJ32" s="69">
        <v>0</v>
      </c>
    </row>
    <row r="33" spans="1:36" s="4" customFormat="1" ht="17.25" customHeight="1" x14ac:dyDescent="0.15">
      <c r="A33" s="7" t="s">
        <v>221</v>
      </c>
      <c r="B33" s="69">
        <f t="shared" si="52"/>
        <v>3</v>
      </c>
      <c r="C33" s="69">
        <f t="shared" si="53"/>
        <v>122100</v>
      </c>
      <c r="D33" s="69">
        <f t="shared" si="54"/>
        <v>19</v>
      </c>
      <c r="E33" s="69">
        <f t="shared" si="55"/>
        <v>486900</v>
      </c>
      <c r="F33" s="69">
        <f t="shared" si="56"/>
        <v>0</v>
      </c>
      <c r="G33" s="69">
        <f t="shared" si="57"/>
        <v>0</v>
      </c>
      <c r="H33" s="69">
        <f t="shared" si="58"/>
        <v>0</v>
      </c>
      <c r="I33" s="69">
        <f t="shared" si="59"/>
        <v>486900</v>
      </c>
      <c r="J33" s="6">
        <f t="shared" si="60"/>
        <v>-364800</v>
      </c>
      <c r="K33" s="69">
        <f t="shared" si="61"/>
        <v>281</v>
      </c>
      <c r="L33" s="69">
        <f t="shared" si="62"/>
        <v>7897900</v>
      </c>
      <c r="M33" s="19"/>
      <c r="N33" s="69">
        <v>3</v>
      </c>
      <c r="O33" s="69">
        <v>122100</v>
      </c>
      <c r="P33" s="69">
        <v>19</v>
      </c>
      <c r="Q33" s="69">
        <v>486900</v>
      </c>
      <c r="R33" s="69">
        <v>0</v>
      </c>
      <c r="S33" s="69">
        <v>0</v>
      </c>
      <c r="T33" s="69">
        <v>0</v>
      </c>
      <c r="U33" s="69">
        <v>486900</v>
      </c>
      <c r="V33" s="6">
        <v>-364800</v>
      </c>
      <c r="W33" s="6">
        <v>281</v>
      </c>
      <c r="X33" s="6">
        <v>7897900</v>
      </c>
      <c r="Y33" s="19"/>
      <c r="Z33" s="6">
        <v>0</v>
      </c>
      <c r="AA33" s="6">
        <v>0</v>
      </c>
      <c r="AB33" s="6">
        <v>0</v>
      </c>
      <c r="AC33" s="6">
        <v>0</v>
      </c>
      <c r="AD33" s="6">
        <v>0</v>
      </c>
      <c r="AE33" s="6">
        <v>0</v>
      </c>
      <c r="AF33" s="6">
        <v>0</v>
      </c>
      <c r="AG33" s="6">
        <v>0</v>
      </c>
      <c r="AH33" s="6">
        <v>0</v>
      </c>
      <c r="AI33" s="69">
        <v>0</v>
      </c>
      <c r="AJ33" s="69">
        <v>0</v>
      </c>
    </row>
    <row r="34" spans="1:36" s="4" customFormat="1" ht="17.25" customHeight="1" x14ac:dyDescent="0.15">
      <c r="A34" s="7" t="s">
        <v>224</v>
      </c>
      <c r="B34" s="69">
        <f t="shared" si="52"/>
        <v>8</v>
      </c>
      <c r="C34" s="69">
        <f t="shared" si="53"/>
        <v>137200</v>
      </c>
      <c r="D34" s="69">
        <f t="shared" si="54"/>
        <v>12</v>
      </c>
      <c r="E34" s="69">
        <f t="shared" si="55"/>
        <v>384700</v>
      </c>
      <c r="F34" s="69">
        <f t="shared" si="56"/>
        <v>0</v>
      </c>
      <c r="G34" s="69">
        <f t="shared" si="57"/>
        <v>0</v>
      </c>
      <c r="H34" s="69">
        <f t="shared" si="58"/>
        <v>0</v>
      </c>
      <c r="I34" s="69">
        <f t="shared" si="59"/>
        <v>384700</v>
      </c>
      <c r="J34" s="6">
        <f t="shared" si="60"/>
        <v>-247500</v>
      </c>
      <c r="K34" s="69">
        <f t="shared" si="61"/>
        <v>278</v>
      </c>
      <c r="L34" s="69">
        <f t="shared" si="62"/>
        <v>7650400</v>
      </c>
      <c r="M34" s="19"/>
      <c r="N34" s="69">
        <v>8</v>
      </c>
      <c r="O34" s="69">
        <v>137200</v>
      </c>
      <c r="P34" s="69">
        <v>12</v>
      </c>
      <c r="Q34" s="69">
        <v>384700</v>
      </c>
      <c r="R34" s="69">
        <v>0</v>
      </c>
      <c r="S34" s="69">
        <v>0</v>
      </c>
      <c r="T34" s="69">
        <v>0</v>
      </c>
      <c r="U34" s="69">
        <v>384700</v>
      </c>
      <c r="V34" s="6">
        <v>-247500</v>
      </c>
      <c r="W34" s="6">
        <v>278</v>
      </c>
      <c r="X34" s="6">
        <v>7650400</v>
      </c>
      <c r="Y34" s="19"/>
      <c r="Z34" s="6">
        <v>0</v>
      </c>
      <c r="AA34" s="6">
        <v>0</v>
      </c>
      <c r="AB34" s="6">
        <v>0</v>
      </c>
      <c r="AC34" s="6">
        <v>0</v>
      </c>
      <c r="AD34" s="6">
        <v>0</v>
      </c>
      <c r="AE34" s="6">
        <v>0</v>
      </c>
      <c r="AF34" s="6">
        <v>0</v>
      </c>
      <c r="AG34" s="6">
        <v>0</v>
      </c>
      <c r="AH34" s="6">
        <v>0</v>
      </c>
      <c r="AI34" s="69">
        <v>0</v>
      </c>
      <c r="AJ34" s="69">
        <v>0</v>
      </c>
    </row>
    <row r="35" spans="1:36" s="4" customFormat="1" ht="17.25" customHeight="1" x14ac:dyDescent="0.15">
      <c r="A35" s="7" t="s">
        <v>227</v>
      </c>
      <c r="B35" s="69">
        <f t="shared" si="52"/>
        <v>0</v>
      </c>
      <c r="C35" s="69">
        <f t="shared" si="53"/>
        <v>0</v>
      </c>
      <c r="D35" s="69">
        <f t="shared" si="54"/>
        <v>0</v>
      </c>
      <c r="E35" s="69">
        <f t="shared" si="55"/>
        <v>0</v>
      </c>
      <c r="F35" s="69">
        <f t="shared" si="56"/>
        <v>0</v>
      </c>
      <c r="G35" s="69">
        <f t="shared" si="57"/>
        <v>0</v>
      </c>
      <c r="H35" s="69">
        <f t="shared" si="58"/>
        <v>0</v>
      </c>
      <c r="I35" s="69">
        <f t="shared" si="59"/>
        <v>0</v>
      </c>
      <c r="J35" s="6">
        <f t="shared" si="60"/>
        <v>0</v>
      </c>
      <c r="K35" s="69">
        <f t="shared" si="61"/>
        <v>278</v>
      </c>
      <c r="L35" s="69">
        <f t="shared" si="62"/>
        <v>7650400</v>
      </c>
      <c r="M35" s="19"/>
      <c r="N35" s="69">
        <v>0</v>
      </c>
      <c r="O35" s="69">
        <v>0</v>
      </c>
      <c r="P35" s="69">
        <v>0</v>
      </c>
      <c r="Q35" s="69">
        <v>0</v>
      </c>
      <c r="R35" s="69">
        <v>0</v>
      </c>
      <c r="S35" s="69">
        <v>0</v>
      </c>
      <c r="T35" s="69">
        <v>0</v>
      </c>
      <c r="U35" s="69">
        <v>0</v>
      </c>
      <c r="V35" s="6">
        <v>0</v>
      </c>
      <c r="W35" s="6">
        <v>278</v>
      </c>
      <c r="X35" s="6">
        <v>7650400</v>
      </c>
      <c r="Y35" s="19"/>
      <c r="Z35" s="6">
        <v>0</v>
      </c>
      <c r="AA35" s="6">
        <v>0</v>
      </c>
      <c r="AB35" s="6">
        <v>0</v>
      </c>
      <c r="AC35" s="6">
        <v>0</v>
      </c>
      <c r="AD35" s="6">
        <v>0</v>
      </c>
      <c r="AE35" s="6">
        <v>0</v>
      </c>
      <c r="AF35" s="6">
        <v>0</v>
      </c>
      <c r="AG35" s="6">
        <v>0</v>
      </c>
      <c r="AH35" s="6">
        <v>0</v>
      </c>
      <c r="AI35" s="69">
        <v>0</v>
      </c>
      <c r="AJ35" s="69">
        <v>0</v>
      </c>
    </row>
    <row r="36" spans="1:36" s="4" customFormat="1" ht="17.25" customHeight="1" x14ac:dyDescent="0.15">
      <c r="A36" s="7" t="s">
        <v>231</v>
      </c>
      <c r="B36" s="69">
        <f t="shared" si="52"/>
        <v>4</v>
      </c>
      <c r="C36" s="69">
        <f t="shared" si="53"/>
        <v>62700</v>
      </c>
      <c r="D36" s="69">
        <f t="shared" si="54"/>
        <v>13</v>
      </c>
      <c r="E36" s="69">
        <f t="shared" si="55"/>
        <v>160600</v>
      </c>
      <c r="F36" s="69">
        <f t="shared" si="56"/>
        <v>0</v>
      </c>
      <c r="G36" s="69">
        <f t="shared" si="57"/>
        <v>100</v>
      </c>
      <c r="H36" s="69">
        <f t="shared" si="58"/>
        <v>0</v>
      </c>
      <c r="I36" s="69">
        <f t="shared" si="59"/>
        <v>160700</v>
      </c>
      <c r="J36" s="6">
        <f t="shared" si="60"/>
        <v>-98000</v>
      </c>
      <c r="K36" s="69">
        <f t="shared" si="61"/>
        <v>276</v>
      </c>
      <c r="L36" s="69">
        <f t="shared" si="62"/>
        <v>7552400</v>
      </c>
      <c r="M36" s="19"/>
      <c r="N36" s="69">
        <v>4</v>
      </c>
      <c r="O36" s="69">
        <v>62700</v>
      </c>
      <c r="P36" s="69">
        <v>13</v>
      </c>
      <c r="Q36" s="69">
        <v>160600</v>
      </c>
      <c r="R36" s="69">
        <v>0</v>
      </c>
      <c r="S36" s="69">
        <v>100</v>
      </c>
      <c r="T36" s="69">
        <v>0</v>
      </c>
      <c r="U36" s="69">
        <v>160700</v>
      </c>
      <c r="V36" s="6">
        <v>-98000</v>
      </c>
      <c r="W36" s="6">
        <v>276</v>
      </c>
      <c r="X36" s="6">
        <v>7552400</v>
      </c>
      <c r="Y36" s="19"/>
      <c r="Z36" s="6">
        <v>0</v>
      </c>
      <c r="AA36" s="6">
        <v>0</v>
      </c>
      <c r="AB36" s="6">
        <v>0</v>
      </c>
      <c r="AC36" s="6">
        <v>0</v>
      </c>
      <c r="AD36" s="6">
        <v>0</v>
      </c>
      <c r="AE36" s="6">
        <v>0</v>
      </c>
      <c r="AF36" s="6">
        <v>0</v>
      </c>
      <c r="AG36" s="6">
        <v>0</v>
      </c>
      <c r="AH36" s="6">
        <v>0</v>
      </c>
      <c r="AI36" s="69">
        <v>0</v>
      </c>
      <c r="AJ36" s="69">
        <v>0</v>
      </c>
    </row>
    <row r="37" spans="1:36" s="4" customFormat="1" ht="17.25" customHeight="1" x14ac:dyDescent="0.15">
      <c r="A37" s="7" t="s">
        <v>233</v>
      </c>
      <c r="B37" s="69">
        <f t="shared" si="52"/>
        <v>3</v>
      </c>
      <c r="C37" s="69">
        <f t="shared" si="53"/>
        <v>63600</v>
      </c>
      <c r="D37" s="69">
        <f t="shared" si="54"/>
        <v>4</v>
      </c>
      <c r="E37" s="69">
        <f t="shared" si="55"/>
        <v>145400</v>
      </c>
      <c r="F37" s="69">
        <f t="shared" si="56"/>
        <v>0</v>
      </c>
      <c r="G37" s="69">
        <f t="shared" si="57"/>
        <v>0</v>
      </c>
      <c r="H37" s="69">
        <f t="shared" si="58"/>
        <v>0</v>
      </c>
      <c r="I37" s="69">
        <f t="shared" si="59"/>
        <v>145400</v>
      </c>
      <c r="J37" s="6">
        <f t="shared" si="60"/>
        <v>-81800</v>
      </c>
      <c r="K37" s="69">
        <f t="shared" si="61"/>
        <v>275</v>
      </c>
      <c r="L37" s="69">
        <f t="shared" si="62"/>
        <v>7470600</v>
      </c>
      <c r="M37" s="19"/>
      <c r="N37" s="69">
        <v>3</v>
      </c>
      <c r="O37" s="69">
        <v>63600</v>
      </c>
      <c r="P37" s="69">
        <v>4</v>
      </c>
      <c r="Q37" s="69">
        <v>145400</v>
      </c>
      <c r="R37" s="69">
        <v>0</v>
      </c>
      <c r="S37" s="69">
        <v>0</v>
      </c>
      <c r="T37" s="69">
        <v>0</v>
      </c>
      <c r="U37" s="69">
        <v>145400</v>
      </c>
      <c r="V37" s="6">
        <v>-81800</v>
      </c>
      <c r="W37" s="6">
        <v>275</v>
      </c>
      <c r="X37" s="6">
        <v>7470600</v>
      </c>
      <c r="Y37" s="19"/>
      <c r="Z37" s="6">
        <v>0</v>
      </c>
      <c r="AA37" s="6">
        <v>0</v>
      </c>
      <c r="AB37" s="6">
        <v>0</v>
      </c>
      <c r="AC37" s="6">
        <v>0</v>
      </c>
      <c r="AD37" s="6">
        <v>0</v>
      </c>
      <c r="AE37" s="6">
        <v>0</v>
      </c>
      <c r="AF37" s="6">
        <v>0</v>
      </c>
      <c r="AG37" s="6">
        <v>0</v>
      </c>
      <c r="AH37" s="6">
        <v>0</v>
      </c>
      <c r="AI37" s="69">
        <v>0</v>
      </c>
      <c r="AJ37" s="69">
        <v>0</v>
      </c>
    </row>
    <row r="38" spans="1:36" s="4" customFormat="1" ht="17.25" customHeight="1" x14ac:dyDescent="0.15">
      <c r="A38" s="7" t="s">
        <v>234</v>
      </c>
      <c r="B38" s="69">
        <f t="shared" si="52"/>
        <v>0</v>
      </c>
      <c r="C38" s="69">
        <f t="shared" si="53"/>
        <v>0</v>
      </c>
      <c r="D38" s="69">
        <f t="shared" si="54"/>
        <v>12</v>
      </c>
      <c r="E38" s="69">
        <f t="shared" si="55"/>
        <v>148700</v>
      </c>
      <c r="F38" s="69">
        <f t="shared" si="56"/>
        <v>0</v>
      </c>
      <c r="G38" s="69">
        <f t="shared" si="57"/>
        <v>0</v>
      </c>
      <c r="H38" s="69">
        <f t="shared" si="58"/>
        <v>0</v>
      </c>
      <c r="I38" s="69">
        <f t="shared" si="59"/>
        <v>148700</v>
      </c>
      <c r="J38" s="6">
        <f t="shared" si="60"/>
        <v>-148700</v>
      </c>
      <c r="K38" s="69">
        <f t="shared" si="61"/>
        <v>267</v>
      </c>
      <c r="L38" s="69">
        <f t="shared" si="62"/>
        <v>7321900</v>
      </c>
      <c r="M38" s="19"/>
      <c r="N38" s="69">
        <v>0</v>
      </c>
      <c r="O38" s="69">
        <v>0</v>
      </c>
      <c r="P38" s="69">
        <v>12</v>
      </c>
      <c r="Q38" s="69">
        <v>148700</v>
      </c>
      <c r="R38" s="69">
        <v>0</v>
      </c>
      <c r="S38" s="69">
        <v>0</v>
      </c>
      <c r="T38" s="69">
        <v>0</v>
      </c>
      <c r="U38" s="69">
        <v>148700</v>
      </c>
      <c r="V38" s="6">
        <v>-148700</v>
      </c>
      <c r="W38" s="6">
        <v>267</v>
      </c>
      <c r="X38" s="6">
        <v>7321900</v>
      </c>
      <c r="Y38" s="19"/>
      <c r="Z38" s="6">
        <v>0</v>
      </c>
      <c r="AA38" s="6">
        <v>0</v>
      </c>
      <c r="AB38" s="6">
        <v>0</v>
      </c>
      <c r="AC38" s="6">
        <v>0</v>
      </c>
      <c r="AD38" s="6">
        <v>0</v>
      </c>
      <c r="AE38" s="6">
        <v>0</v>
      </c>
      <c r="AF38" s="6">
        <v>0</v>
      </c>
      <c r="AG38" s="6">
        <v>0</v>
      </c>
      <c r="AH38" s="6">
        <v>0</v>
      </c>
      <c r="AI38" s="69">
        <v>0</v>
      </c>
      <c r="AJ38" s="69">
        <v>0</v>
      </c>
    </row>
    <row r="39" spans="1:36" s="4" customFormat="1" ht="17.25" customHeight="1" x14ac:dyDescent="0.15">
      <c r="A39" s="7" t="s">
        <v>235</v>
      </c>
      <c r="B39" s="69">
        <f t="shared" si="52"/>
        <v>2</v>
      </c>
      <c r="C39" s="69">
        <f t="shared" si="53"/>
        <v>44700</v>
      </c>
      <c r="D39" s="69">
        <f t="shared" si="54"/>
        <v>11</v>
      </c>
      <c r="E39" s="69">
        <f t="shared" si="55"/>
        <v>98700</v>
      </c>
      <c r="F39" s="69">
        <f t="shared" si="56"/>
        <v>0</v>
      </c>
      <c r="G39" s="69">
        <f t="shared" si="57"/>
        <v>0</v>
      </c>
      <c r="H39" s="69">
        <f t="shared" si="58"/>
        <v>0</v>
      </c>
      <c r="I39" s="69">
        <f t="shared" si="59"/>
        <v>98700</v>
      </c>
      <c r="J39" s="6">
        <f t="shared" si="60"/>
        <v>-54000</v>
      </c>
      <c r="K39" s="69">
        <f t="shared" si="61"/>
        <v>264</v>
      </c>
      <c r="L39" s="69">
        <f t="shared" si="62"/>
        <v>7267900</v>
      </c>
      <c r="M39" s="19"/>
      <c r="N39" s="69">
        <v>2</v>
      </c>
      <c r="O39" s="69">
        <v>44700</v>
      </c>
      <c r="P39" s="69">
        <v>11</v>
      </c>
      <c r="Q39" s="69">
        <v>98700</v>
      </c>
      <c r="R39" s="69">
        <v>0</v>
      </c>
      <c r="S39" s="69">
        <v>0</v>
      </c>
      <c r="T39" s="69">
        <v>0</v>
      </c>
      <c r="U39" s="69">
        <v>98700</v>
      </c>
      <c r="V39" s="6">
        <v>-54000</v>
      </c>
      <c r="W39" s="6">
        <v>264</v>
      </c>
      <c r="X39" s="6">
        <v>7267900</v>
      </c>
      <c r="Y39" s="19"/>
      <c r="Z39" s="6">
        <v>0</v>
      </c>
      <c r="AA39" s="6">
        <v>0</v>
      </c>
      <c r="AB39" s="6">
        <v>0</v>
      </c>
      <c r="AC39" s="6">
        <v>0</v>
      </c>
      <c r="AD39" s="6">
        <v>0</v>
      </c>
      <c r="AE39" s="6">
        <v>0</v>
      </c>
      <c r="AF39" s="6">
        <v>0</v>
      </c>
      <c r="AG39" s="6">
        <v>0</v>
      </c>
      <c r="AH39" s="6">
        <v>0</v>
      </c>
      <c r="AI39" s="69">
        <v>0</v>
      </c>
      <c r="AJ39" s="69">
        <v>0</v>
      </c>
    </row>
    <row r="40" spans="1:36" s="4" customFormat="1" ht="17.25" customHeight="1" x14ac:dyDescent="0.15">
      <c r="A40" s="7" t="s">
        <v>240</v>
      </c>
      <c r="B40" s="69">
        <f t="shared" si="52"/>
        <v>0</v>
      </c>
      <c r="C40" s="69">
        <f t="shared" si="53"/>
        <v>0</v>
      </c>
      <c r="D40" s="69">
        <f t="shared" si="54"/>
        <v>3</v>
      </c>
      <c r="E40" s="69">
        <f t="shared" si="55"/>
        <v>103400</v>
      </c>
      <c r="F40" s="69">
        <f t="shared" si="56"/>
        <v>0</v>
      </c>
      <c r="G40" s="69">
        <f t="shared" si="57"/>
        <v>0</v>
      </c>
      <c r="H40" s="69">
        <f t="shared" si="58"/>
        <v>0</v>
      </c>
      <c r="I40" s="69">
        <f t="shared" si="59"/>
        <v>103400</v>
      </c>
      <c r="J40" s="6">
        <f t="shared" si="60"/>
        <v>-103400</v>
      </c>
      <c r="K40" s="69">
        <f t="shared" si="61"/>
        <v>262</v>
      </c>
      <c r="L40" s="69">
        <f t="shared" si="62"/>
        <v>7164500</v>
      </c>
      <c r="M40" s="19"/>
      <c r="N40" s="69">
        <v>0</v>
      </c>
      <c r="O40" s="69">
        <v>0</v>
      </c>
      <c r="P40" s="69">
        <v>3</v>
      </c>
      <c r="Q40" s="69">
        <v>103400</v>
      </c>
      <c r="R40" s="69">
        <v>0</v>
      </c>
      <c r="S40" s="69">
        <v>0</v>
      </c>
      <c r="T40" s="69">
        <v>0</v>
      </c>
      <c r="U40" s="69">
        <v>103400</v>
      </c>
      <c r="V40" s="6">
        <v>-103400</v>
      </c>
      <c r="W40" s="6">
        <v>262</v>
      </c>
      <c r="X40" s="6">
        <v>7164500</v>
      </c>
      <c r="Y40" s="19"/>
      <c r="Z40" s="6">
        <v>0</v>
      </c>
      <c r="AA40" s="6">
        <v>0</v>
      </c>
      <c r="AB40" s="6">
        <v>0</v>
      </c>
      <c r="AC40" s="6">
        <v>0</v>
      </c>
      <c r="AD40" s="6">
        <v>0</v>
      </c>
      <c r="AE40" s="6">
        <v>0</v>
      </c>
      <c r="AF40" s="6">
        <v>0</v>
      </c>
      <c r="AG40" s="6">
        <v>0</v>
      </c>
      <c r="AH40" s="6">
        <v>0</v>
      </c>
      <c r="AI40" s="69">
        <v>0</v>
      </c>
      <c r="AJ40" s="69">
        <v>0</v>
      </c>
    </row>
    <row r="41" spans="1:36" s="4" customFormat="1" ht="17.25" customHeight="1" x14ac:dyDescent="0.15">
      <c r="A41" s="7" t="s">
        <v>243</v>
      </c>
      <c r="B41" s="69">
        <f t="shared" si="52"/>
        <v>3</v>
      </c>
      <c r="C41" s="69">
        <f t="shared" si="53"/>
        <v>31300</v>
      </c>
      <c r="D41" s="69">
        <f t="shared" si="54"/>
        <v>1</v>
      </c>
      <c r="E41" s="69">
        <f t="shared" si="55"/>
        <v>37000</v>
      </c>
      <c r="F41" s="69">
        <f t="shared" si="56"/>
        <v>0</v>
      </c>
      <c r="G41" s="69">
        <f t="shared" si="57"/>
        <v>0</v>
      </c>
      <c r="H41" s="69">
        <f t="shared" si="58"/>
        <v>0</v>
      </c>
      <c r="I41" s="69">
        <f t="shared" si="59"/>
        <v>37000</v>
      </c>
      <c r="J41" s="6">
        <f t="shared" si="60"/>
        <v>-5700</v>
      </c>
      <c r="K41" s="69">
        <f t="shared" si="61"/>
        <v>264</v>
      </c>
      <c r="L41" s="69">
        <f t="shared" si="62"/>
        <v>7158800</v>
      </c>
      <c r="M41" s="19"/>
      <c r="N41" s="69">
        <v>3</v>
      </c>
      <c r="O41" s="69">
        <v>31300</v>
      </c>
      <c r="P41" s="69">
        <v>1</v>
      </c>
      <c r="Q41" s="69">
        <v>37000</v>
      </c>
      <c r="R41" s="69">
        <v>0</v>
      </c>
      <c r="S41" s="69">
        <v>0</v>
      </c>
      <c r="T41" s="69">
        <v>0</v>
      </c>
      <c r="U41" s="69">
        <v>37000</v>
      </c>
      <c r="V41" s="6">
        <v>-5700</v>
      </c>
      <c r="W41" s="6">
        <v>264</v>
      </c>
      <c r="X41" s="6">
        <v>7158800</v>
      </c>
      <c r="Y41" s="19"/>
      <c r="Z41" s="6">
        <v>0</v>
      </c>
      <c r="AA41" s="6">
        <v>0</v>
      </c>
      <c r="AB41" s="6">
        <v>0</v>
      </c>
      <c r="AC41" s="6">
        <v>0</v>
      </c>
      <c r="AD41" s="6">
        <v>0</v>
      </c>
      <c r="AE41" s="6">
        <v>0</v>
      </c>
      <c r="AF41" s="6">
        <v>0</v>
      </c>
      <c r="AG41" s="6">
        <v>0</v>
      </c>
      <c r="AH41" s="6">
        <v>0</v>
      </c>
      <c r="AI41" s="69">
        <v>0</v>
      </c>
      <c r="AJ41" s="69">
        <v>0</v>
      </c>
    </row>
    <row r="42" spans="1:36" s="4" customFormat="1" ht="17.25" customHeight="1" x14ac:dyDescent="0.15">
      <c r="A42" s="7" t="s">
        <v>244</v>
      </c>
      <c r="B42" s="69">
        <f t="shared" si="52"/>
        <v>1</v>
      </c>
      <c r="C42" s="69">
        <f t="shared" si="53"/>
        <v>5000</v>
      </c>
      <c r="D42" s="69">
        <f t="shared" si="54"/>
        <v>7</v>
      </c>
      <c r="E42" s="69">
        <f t="shared" si="55"/>
        <v>30000</v>
      </c>
      <c r="F42" s="69">
        <f t="shared" si="56"/>
        <v>0</v>
      </c>
      <c r="G42" s="69">
        <f t="shared" si="57"/>
        <v>0</v>
      </c>
      <c r="H42" s="69">
        <f t="shared" si="58"/>
        <v>0</v>
      </c>
      <c r="I42" s="69">
        <f t="shared" si="59"/>
        <v>30000</v>
      </c>
      <c r="J42" s="6">
        <f t="shared" si="60"/>
        <v>-25000</v>
      </c>
      <c r="K42" s="69">
        <f t="shared" si="61"/>
        <v>264</v>
      </c>
      <c r="L42" s="69">
        <f t="shared" si="62"/>
        <v>7133800</v>
      </c>
      <c r="M42" s="19"/>
      <c r="N42" s="69">
        <v>1</v>
      </c>
      <c r="O42" s="69">
        <v>5000</v>
      </c>
      <c r="P42" s="69">
        <v>7</v>
      </c>
      <c r="Q42" s="69">
        <v>30000</v>
      </c>
      <c r="R42" s="69">
        <v>0</v>
      </c>
      <c r="S42" s="69">
        <v>0</v>
      </c>
      <c r="T42" s="69">
        <v>0</v>
      </c>
      <c r="U42" s="69">
        <v>30000</v>
      </c>
      <c r="V42" s="6">
        <v>-25000</v>
      </c>
      <c r="W42" s="6">
        <v>264</v>
      </c>
      <c r="X42" s="6">
        <v>7133800</v>
      </c>
      <c r="Y42" s="19"/>
      <c r="Z42" s="6">
        <v>0</v>
      </c>
      <c r="AA42" s="6">
        <v>0</v>
      </c>
      <c r="AB42" s="6">
        <v>0</v>
      </c>
      <c r="AC42" s="6">
        <v>0</v>
      </c>
      <c r="AD42" s="6">
        <v>0</v>
      </c>
      <c r="AE42" s="6">
        <v>0</v>
      </c>
      <c r="AF42" s="6">
        <v>0</v>
      </c>
      <c r="AG42" s="6">
        <v>0</v>
      </c>
      <c r="AH42" s="6">
        <v>0</v>
      </c>
      <c r="AI42" s="69">
        <v>0</v>
      </c>
      <c r="AJ42" s="69">
        <v>0</v>
      </c>
    </row>
    <row r="43" spans="1:36" s="4" customFormat="1" ht="17.25" customHeight="1" x14ac:dyDescent="0.15">
      <c r="A43" s="7" t="s">
        <v>252</v>
      </c>
      <c r="B43" s="69">
        <f t="shared" si="52"/>
        <v>1</v>
      </c>
      <c r="C43" s="69">
        <f t="shared" si="53"/>
        <v>55000</v>
      </c>
      <c r="D43" s="69">
        <f t="shared" si="54"/>
        <v>1</v>
      </c>
      <c r="E43" s="69">
        <f t="shared" si="55"/>
        <v>0</v>
      </c>
      <c r="F43" s="69">
        <f t="shared" si="56"/>
        <v>0</v>
      </c>
      <c r="G43" s="69">
        <f t="shared" si="57"/>
        <v>100</v>
      </c>
      <c r="H43" s="69">
        <f t="shared" si="58"/>
        <v>0</v>
      </c>
      <c r="I43" s="69">
        <f t="shared" si="59"/>
        <v>100</v>
      </c>
      <c r="J43" s="6">
        <f>C43-I43</f>
        <v>54900</v>
      </c>
      <c r="K43" s="69">
        <f>W43+AI43</f>
        <v>265</v>
      </c>
      <c r="L43" s="69">
        <f>X43+AJ43</f>
        <v>7188700</v>
      </c>
      <c r="M43" s="19"/>
      <c r="N43" s="69">
        <v>1</v>
      </c>
      <c r="O43" s="69">
        <v>55000</v>
      </c>
      <c r="P43" s="69">
        <v>1</v>
      </c>
      <c r="Q43" s="69">
        <v>0</v>
      </c>
      <c r="R43" s="69">
        <v>0</v>
      </c>
      <c r="S43" s="69">
        <v>100</v>
      </c>
      <c r="T43" s="69">
        <v>0</v>
      </c>
      <c r="U43" s="69">
        <v>100</v>
      </c>
      <c r="V43" s="6">
        <v>54900</v>
      </c>
      <c r="W43" s="6">
        <v>265</v>
      </c>
      <c r="X43" s="6">
        <v>7188700</v>
      </c>
      <c r="Y43" s="19"/>
      <c r="Z43" s="6">
        <v>0</v>
      </c>
      <c r="AA43" s="6">
        <v>0</v>
      </c>
      <c r="AB43" s="6">
        <v>0</v>
      </c>
      <c r="AC43" s="6">
        <v>0</v>
      </c>
      <c r="AD43" s="6">
        <v>0</v>
      </c>
      <c r="AE43" s="6">
        <v>0</v>
      </c>
      <c r="AF43" s="6">
        <v>0</v>
      </c>
      <c r="AG43" s="6">
        <v>0</v>
      </c>
      <c r="AH43" s="6">
        <v>0</v>
      </c>
      <c r="AI43" s="69">
        <v>0</v>
      </c>
      <c r="AJ43" s="69">
        <v>0</v>
      </c>
    </row>
    <row r="44" spans="1:36" s="4" customFormat="1" ht="17.25" customHeight="1" x14ac:dyDescent="0.15">
      <c r="A44" s="7" t="s">
        <v>253</v>
      </c>
      <c r="B44" s="69">
        <f t="shared" ref="B44:B55" si="63">N44+Z44</f>
        <v>6</v>
      </c>
      <c r="C44" s="69">
        <f t="shared" ref="C44:C55" si="64">O44+AA44</f>
        <v>100000</v>
      </c>
      <c r="D44" s="69">
        <f t="shared" ref="D44:D55" si="65">P44+AB44</f>
        <v>5</v>
      </c>
      <c r="E44" s="69">
        <f t="shared" ref="E44:E55" si="66">Q44+AC44</f>
        <v>49000</v>
      </c>
      <c r="F44" s="69">
        <f t="shared" ref="F44:F55" si="67">R44+AD44</f>
        <v>0</v>
      </c>
      <c r="G44" s="69">
        <f t="shared" ref="G44:G55" si="68">S44+AE44</f>
        <v>0</v>
      </c>
      <c r="H44" s="69">
        <f t="shared" ref="H44:H55" si="69">T44+AF44</f>
        <v>0</v>
      </c>
      <c r="I44" s="69">
        <f t="shared" ref="I44:I55" si="70">U44+AG44</f>
        <v>49000</v>
      </c>
      <c r="J44" s="6">
        <f t="shared" ref="J44:J54" si="71">C44-I44</f>
        <v>51000</v>
      </c>
      <c r="K44" s="69">
        <f t="shared" ref="K44:K54" si="72">W44+AI44</f>
        <v>270</v>
      </c>
      <c r="L44" s="69">
        <f t="shared" ref="L44:L54" si="73">X44+AJ44</f>
        <v>7239700</v>
      </c>
      <c r="M44" s="19"/>
      <c r="N44" s="69">
        <v>6</v>
      </c>
      <c r="O44" s="69">
        <v>100000</v>
      </c>
      <c r="P44" s="69">
        <v>5</v>
      </c>
      <c r="Q44" s="69">
        <v>49000</v>
      </c>
      <c r="R44" s="69">
        <v>0</v>
      </c>
      <c r="S44" s="69">
        <v>0</v>
      </c>
      <c r="T44" s="69">
        <v>0</v>
      </c>
      <c r="U44" s="69">
        <v>49000</v>
      </c>
      <c r="V44" s="6">
        <v>51000</v>
      </c>
      <c r="W44" s="6">
        <v>270</v>
      </c>
      <c r="X44" s="6">
        <v>7239700</v>
      </c>
      <c r="Y44" s="19"/>
      <c r="Z44" s="6">
        <v>0</v>
      </c>
      <c r="AA44" s="6">
        <v>0</v>
      </c>
      <c r="AB44" s="6">
        <v>0</v>
      </c>
      <c r="AC44" s="6">
        <v>0</v>
      </c>
      <c r="AD44" s="6">
        <v>0</v>
      </c>
      <c r="AE44" s="6">
        <v>0</v>
      </c>
      <c r="AF44" s="6">
        <v>0</v>
      </c>
      <c r="AG44" s="6">
        <v>0</v>
      </c>
      <c r="AH44" s="6">
        <v>0</v>
      </c>
      <c r="AI44" s="69">
        <v>0</v>
      </c>
      <c r="AJ44" s="69">
        <v>0</v>
      </c>
    </row>
    <row r="45" spans="1:36" s="4" customFormat="1" ht="17.25" customHeight="1" x14ac:dyDescent="0.15">
      <c r="A45" s="7" t="s">
        <v>254</v>
      </c>
      <c r="B45" s="69">
        <f t="shared" si="63"/>
        <v>2</v>
      </c>
      <c r="C45" s="69">
        <f t="shared" si="64"/>
        <v>101200</v>
      </c>
      <c r="D45" s="69">
        <f t="shared" si="65"/>
        <v>13</v>
      </c>
      <c r="E45" s="69">
        <f t="shared" si="66"/>
        <v>164600</v>
      </c>
      <c r="F45" s="69">
        <f t="shared" si="67"/>
        <v>0</v>
      </c>
      <c r="G45" s="69">
        <f t="shared" si="68"/>
        <v>0</v>
      </c>
      <c r="H45" s="69">
        <f t="shared" si="69"/>
        <v>0</v>
      </c>
      <c r="I45" s="69">
        <f t="shared" si="70"/>
        <v>164600</v>
      </c>
      <c r="J45" s="6">
        <f t="shared" si="71"/>
        <v>-63400</v>
      </c>
      <c r="K45" s="69">
        <f t="shared" si="72"/>
        <v>265</v>
      </c>
      <c r="L45" s="69">
        <f t="shared" si="73"/>
        <v>7176300</v>
      </c>
      <c r="M45" s="19"/>
      <c r="N45" s="69">
        <v>2</v>
      </c>
      <c r="O45" s="69">
        <v>101200</v>
      </c>
      <c r="P45" s="69">
        <v>13</v>
      </c>
      <c r="Q45" s="69">
        <v>164600</v>
      </c>
      <c r="R45" s="69">
        <v>0</v>
      </c>
      <c r="S45" s="69">
        <v>0</v>
      </c>
      <c r="T45" s="69">
        <v>0</v>
      </c>
      <c r="U45" s="69">
        <v>164600</v>
      </c>
      <c r="V45" s="6">
        <v>-63400</v>
      </c>
      <c r="W45" s="6">
        <v>265</v>
      </c>
      <c r="X45" s="6">
        <v>7176300</v>
      </c>
      <c r="Y45" s="19"/>
      <c r="Z45" s="6">
        <v>0</v>
      </c>
      <c r="AA45" s="6">
        <v>0</v>
      </c>
      <c r="AB45" s="6">
        <v>0</v>
      </c>
      <c r="AC45" s="6">
        <v>0</v>
      </c>
      <c r="AD45" s="6">
        <v>0</v>
      </c>
      <c r="AE45" s="6">
        <v>0</v>
      </c>
      <c r="AF45" s="6">
        <v>0</v>
      </c>
      <c r="AG45" s="6">
        <v>0</v>
      </c>
      <c r="AH45" s="6">
        <v>0</v>
      </c>
      <c r="AI45" s="69">
        <v>0</v>
      </c>
      <c r="AJ45" s="69">
        <v>0</v>
      </c>
    </row>
    <row r="46" spans="1:36" s="4" customFormat="1" ht="17.25" customHeight="1" x14ac:dyDescent="0.15">
      <c r="A46" s="7" t="s">
        <v>255</v>
      </c>
      <c r="B46" s="69">
        <f t="shared" si="63"/>
        <v>2</v>
      </c>
      <c r="C46" s="69">
        <f t="shared" si="64"/>
        <v>150000</v>
      </c>
      <c r="D46" s="69">
        <f t="shared" si="65"/>
        <v>8</v>
      </c>
      <c r="E46" s="69">
        <f t="shared" si="66"/>
        <v>156000</v>
      </c>
      <c r="F46" s="69">
        <f t="shared" si="67"/>
        <v>0</v>
      </c>
      <c r="G46" s="69">
        <f t="shared" si="68"/>
        <v>0</v>
      </c>
      <c r="H46" s="69">
        <f t="shared" si="69"/>
        <v>0</v>
      </c>
      <c r="I46" s="69">
        <f t="shared" si="70"/>
        <v>156000</v>
      </c>
      <c r="J46" s="6">
        <f t="shared" si="71"/>
        <v>-6000</v>
      </c>
      <c r="K46" s="69">
        <f t="shared" si="72"/>
        <v>260</v>
      </c>
      <c r="L46" s="69">
        <f t="shared" si="73"/>
        <v>7170300</v>
      </c>
      <c r="M46" s="19"/>
      <c r="N46" s="69">
        <v>2</v>
      </c>
      <c r="O46" s="69">
        <v>150000</v>
      </c>
      <c r="P46" s="69">
        <v>8</v>
      </c>
      <c r="Q46" s="69">
        <v>156000</v>
      </c>
      <c r="R46" s="69">
        <v>0</v>
      </c>
      <c r="S46" s="69">
        <v>0</v>
      </c>
      <c r="T46" s="69">
        <v>0</v>
      </c>
      <c r="U46" s="69">
        <v>156000</v>
      </c>
      <c r="V46" s="6">
        <v>-6000</v>
      </c>
      <c r="W46" s="6">
        <v>260</v>
      </c>
      <c r="X46" s="6">
        <v>7170300</v>
      </c>
      <c r="Y46" s="19"/>
      <c r="Z46" s="6">
        <v>0</v>
      </c>
      <c r="AA46" s="6">
        <v>0</v>
      </c>
      <c r="AB46" s="6">
        <v>0</v>
      </c>
      <c r="AC46" s="6">
        <v>0</v>
      </c>
      <c r="AD46" s="6">
        <v>0</v>
      </c>
      <c r="AE46" s="6">
        <v>0</v>
      </c>
      <c r="AF46" s="6">
        <v>0</v>
      </c>
      <c r="AG46" s="6">
        <v>0</v>
      </c>
      <c r="AH46" s="6">
        <v>0</v>
      </c>
      <c r="AI46" s="69">
        <v>0</v>
      </c>
      <c r="AJ46" s="69">
        <v>0</v>
      </c>
    </row>
    <row r="47" spans="1:36" s="4" customFormat="1" ht="17.25" customHeight="1" x14ac:dyDescent="0.15">
      <c r="A47" s="7" t="s">
        <v>256</v>
      </c>
      <c r="B47" s="69">
        <f t="shared" si="63"/>
        <v>0</v>
      </c>
      <c r="C47" s="69">
        <f t="shared" si="64"/>
        <v>0</v>
      </c>
      <c r="D47" s="69">
        <f t="shared" si="65"/>
        <v>2</v>
      </c>
      <c r="E47" s="69">
        <f t="shared" si="66"/>
        <v>112700</v>
      </c>
      <c r="F47" s="69">
        <f t="shared" si="67"/>
        <v>0</v>
      </c>
      <c r="G47" s="69">
        <f t="shared" si="68"/>
        <v>0</v>
      </c>
      <c r="H47" s="69">
        <f t="shared" si="69"/>
        <v>0</v>
      </c>
      <c r="I47" s="69">
        <f t="shared" si="70"/>
        <v>112700</v>
      </c>
      <c r="J47" s="6">
        <f t="shared" si="71"/>
        <v>-112700</v>
      </c>
      <c r="K47" s="69">
        <f t="shared" si="72"/>
        <v>258</v>
      </c>
      <c r="L47" s="69">
        <f t="shared" si="73"/>
        <v>7057600</v>
      </c>
      <c r="M47" s="19"/>
      <c r="N47" s="69">
        <v>0</v>
      </c>
      <c r="O47" s="69">
        <v>0</v>
      </c>
      <c r="P47" s="69">
        <v>2</v>
      </c>
      <c r="Q47" s="69">
        <v>112700</v>
      </c>
      <c r="R47" s="69">
        <v>0</v>
      </c>
      <c r="S47" s="69">
        <v>0</v>
      </c>
      <c r="T47" s="69">
        <v>0</v>
      </c>
      <c r="U47" s="69">
        <v>112700</v>
      </c>
      <c r="V47" s="6">
        <v>-112700</v>
      </c>
      <c r="W47" s="6">
        <v>258</v>
      </c>
      <c r="X47" s="6">
        <v>7057600</v>
      </c>
      <c r="Y47" s="19"/>
      <c r="Z47" s="6">
        <v>0</v>
      </c>
      <c r="AA47" s="6">
        <v>0</v>
      </c>
      <c r="AB47" s="6">
        <v>0</v>
      </c>
      <c r="AC47" s="6">
        <v>0</v>
      </c>
      <c r="AD47" s="6">
        <v>0</v>
      </c>
      <c r="AE47" s="6">
        <v>0</v>
      </c>
      <c r="AF47" s="6">
        <v>0</v>
      </c>
      <c r="AG47" s="6">
        <v>0</v>
      </c>
      <c r="AH47" s="6">
        <v>0</v>
      </c>
      <c r="AI47" s="69">
        <v>0</v>
      </c>
      <c r="AJ47" s="69">
        <v>0</v>
      </c>
    </row>
    <row r="48" spans="1:36" s="4" customFormat="1" ht="17.25" customHeight="1" x14ac:dyDescent="0.15">
      <c r="A48" s="7" t="s">
        <v>257</v>
      </c>
      <c r="B48" s="69">
        <f t="shared" si="63"/>
        <v>0</v>
      </c>
      <c r="C48" s="69">
        <f t="shared" si="64"/>
        <v>0</v>
      </c>
      <c r="D48" s="69">
        <f t="shared" si="65"/>
        <v>8</v>
      </c>
      <c r="E48" s="69">
        <f t="shared" si="66"/>
        <v>153100</v>
      </c>
      <c r="F48" s="69">
        <f t="shared" si="67"/>
        <v>0</v>
      </c>
      <c r="G48" s="69">
        <f t="shared" si="68"/>
        <v>0</v>
      </c>
      <c r="H48" s="69">
        <f t="shared" si="69"/>
        <v>0</v>
      </c>
      <c r="I48" s="69">
        <f t="shared" si="70"/>
        <v>153100</v>
      </c>
      <c r="J48" s="6">
        <f t="shared" si="71"/>
        <v>-153100</v>
      </c>
      <c r="K48" s="69">
        <f t="shared" si="72"/>
        <v>255</v>
      </c>
      <c r="L48" s="69">
        <f t="shared" si="73"/>
        <v>6904500</v>
      </c>
      <c r="M48" s="19"/>
      <c r="N48" s="69">
        <v>0</v>
      </c>
      <c r="O48" s="69">
        <v>0</v>
      </c>
      <c r="P48" s="69">
        <v>8</v>
      </c>
      <c r="Q48" s="69">
        <v>153100</v>
      </c>
      <c r="R48" s="69">
        <v>0</v>
      </c>
      <c r="S48" s="69">
        <v>0</v>
      </c>
      <c r="T48" s="69">
        <v>0</v>
      </c>
      <c r="U48" s="69">
        <v>153100</v>
      </c>
      <c r="V48" s="6">
        <v>-153100</v>
      </c>
      <c r="W48" s="6">
        <v>255</v>
      </c>
      <c r="X48" s="6">
        <v>6904500</v>
      </c>
      <c r="Y48" s="19"/>
      <c r="Z48" s="6">
        <v>0</v>
      </c>
      <c r="AA48" s="6">
        <v>0</v>
      </c>
      <c r="AB48" s="6">
        <v>0</v>
      </c>
      <c r="AC48" s="6">
        <v>0</v>
      </c>
      <c r="AD48" s="6">
        <v>0</v>
      </c>
      <c r="AE48" s="6">
        <v>0</v>
      </c>
      <c r="AF48" s="6">
        <v>0</v>
      </c>
      <c r="AG48" s="6">
        <v>0</v>
      </c>
      <c r="AH48" s="6">
        <v>0</v>
      </c>
      <c r="AI48" s="69">
        <v>0</v>
      </c>
      <c r="AJ48" s="69">
        <v>0</v>
      </c>
    </row>
    <row r="49" spans="1:36" s="4" customFormat="1" ht="17.25" customHeight="1" x14ac:dyDescent="0.15">
      <c r="A49" s="7" t="s">
        <v>258</v>
      </c>
      <c r="B49" s="69">
        <f t="shared" si="63"/>
        <v>3</v>
      </c>
      <c r="C49" s="69">
        <f t="shared" si="64"/>
        <v>55000</v>
      </c>
      <c r="D49" s="69">
        <f t="shared" si="65"/>
        <v>3</v>
      </c>
      <c r="E49" s="69">
        <f t="shared" si="66"/>
        <v>85400</v>
      </c>
      <c r="F49" s="69">
        <f t="shared" si="67"/>
        <v>0</v>
      </c>
      <c r="G49" s="69">
        <f t="shared" si="68"/>
        <v>0</v>
      </c>
      <c r="H49" s="69">
        <f t="shared" si="69"/>
        <v>0</v>
      </c>
      <c r="I49" s="69">
        <f t="shared" si="70"/>
        <v>85400</v>
      </c>
      <c r="J49" s="6">
        <f t="shared" si="71"/>
        <v>-30400</v>
      </c>
      <c r="K49" s="69">
        <f t="shared" si="72"/>
        <v>255</v>
      </c>
      <c r="L49" s="69">
        <f t="shared" si="73"/>
        <v>6874100</v>
      </c>
      <c r="M49" s="19"/>
      <c r="N49" s="69">
        <v>3</v>
      </c>
      <c r="O49" s="69">
        <v>55000</v>
      </c>
      <c r="P49" s="69">
        <v>3</v>
      </c>
      <c r="Q49" s="69">
        <v>85400</v>
      </c>
      <c r="R49" s="69">
        <v>0</v>
      </c>
      <c r="S49" s="69">
        <v>0</v>
      </c>
      <c r="T49" s="69">
        <v>0</v>
      </c>
      <c r="U49" s="69">
        <v>85400</v>
      </c>
      <c r="V49" s="6">
        <v>-30400</v>
      </c>
      <c r="W49" s="6">
        <v>255</v>
      </c>
      <c r="X49" s="6">
        <v>6874100</v>
      </c>
      <c r="Y49" s="19"/>
      <c r="Z49" s="6">
        <v>0</v>
      </c>
      <c r="AA49" s="6">
        <v>0</v>
      </c>
      <c r="AB49" s="6">
        <v>0</v>
      </c>
      <c r="AC49" s="6">
        <v>0</v>
      </c>
      <c r="AD49" s="6">
        <v>0</v>
      </c>
      <c r="AE49" s="6">
        <v>0</v>
      </c>
      <c r="AF49" s="6">
        <v>0</v>
      </c>
      <c r="AG49" s="6">
        <v>0</v>
      </c>
      <c r="AH49" s="6">
        <v>0</v>
      </c>
      <c r="AI49" s="69">
        <v>0</v>
      </c>
      <c r="AJ49" s="69">
        <v>0</v>
      </c>
    </row>
    <row r="50" spans="1:36" s="4" customFormat="1" ht="17.25" customHeight="1" x14ac:dyDescent="0.15">
      <c r="A50" s="7" t="s">
        <v>259</v>
      </c>
      <c r="B50" s="69">
        <f t="shared" si="63"/>
        <v>0</v>
      </c>
      <c r="C50" s="69">
        <f t="shared" si="64"/>
        <v>0</v>
      </c>
      <c r="D50" s="69">
        <f t="shared" si="65"/>
        <v>5</v>
      </c>
      <c r="E50" s="69">
        <f t="shared" si="66"/>
        <v>7100</v>
      </c>
      <c r="F50" s="69">
        <f t="shared" si="67"/>
        <v>0</v>
      </c>
      <c r="G50" s="69">
        <f t="shared" si="68"/>
        <v>0</v>
      </c>
      <c r="H50" s="69">
        <f t="shared" si="69"/>
        <v>0</v>
      </c>
      <c r="I50" s="69">
        <f t="shared" si="70"/>
        <v>7100</v>
      </c>
      <c r="J50" s="6">
        <f t="shared" si="71"/>
        <v>-7100</v>
      </c>
      <c r="K50" s="69">
        <f t="shared" si="72"/>
        <v>254</v>
      </c>
      <c r="L50" s="69">
        <f t="shared" si="73"/>
        <v>6867000</v>
      </c>
      <c r="M50" s="19"/>
      <c r="N50" s="69">
        <v>0</v>
      </c>
      <c r="O50" s="69">
        <v>0</v>
      </c>
      <c r="P50" s="69">
        <v>5</v>
      </c>
      <c r="Q50" s="69">
        <v>7100</v>
      </c>
      <c r="R50" s="69">
        <v>0</v>
      </c>
      <c r="S50" s="69">
        <v>0</v>
      </c>
      <c r="T50" s="69">
        <v>0</v>
      </c>
      <c r="U50" s="69">
        <v>7100</v>
      </c>
      <c r="V50" s="6">
        <v>-7100</v>
      </c>
      <c r="W50" s="6">
        <v>254</v>
      </c>
      <c r="X50" s="6">
        <v>6867000</v>
      </c>
      <c r="Y50" s="19"/>
      <c r="Z50" s="6">
        <v>0</v>
      </c>
      <c r="AA50" s="6">
        <v>0</v>
      </c>
      <c r="AB50" s="6">
        <v>0</v>
      </c>
      <c r="AC50" s="6">
        <v>0</v>
      </c>
      <c r="AD50" s="6">
        <v>0</v>
      </c>
      <c r="AE50" s="6">
        <v>0</v>
      </c>
      <c r="AF50" s="6">
        <v>0</v>
      </c>
      <c r="AG50" s="6">
        <v>0</v>
      </c>
      <c r="AH50" s="6">
        <v>0</v>
      </c>
      <c r="AI50" s="69">
        <v>0</v>
      </c>
      <c r="AJ50" s="69">
        <v>0</v>
      </c>
    </row>
    <row r="51" spans="1:36" s="4" customFormat="1" ht="17.25" customHeight="1" x14ac:dyDescent="0.15">
      <c r="A51" s="7" t="s">
        <v>260</v>
      </c>
      <c r="B51" s="69">
        <f t="shared" si="63"/>
        <v>11</v>
      </c>
      <c r="C51" s="69">
        <f t="shared" si="64"/>
        <v>188000</v>
      </c>
      <c r="D51" s="69">
        <f t="shared" si="65"/>
        <v>8</v>
      </c>
      <c r="E51" s="69">
        <f t="shared" si="66"/>
        <v>58100</v>
      </c>
      <c r="F51" s="69">
        <f t="shared" si="67"/>
        <v>0</v>
      </c>
      <c r="G51" s="69">
        <f t="shared" si="68"/>
        <v>0</v>
      </c>
      <c r="H51" s="69">
        <f t="shared" si="69"/>
        <v>0</v>
      </c>
      <c r="I51" s="69">
        <f t="shared" si="70"/>
        <v>58100</v>
      </c>
      <c r="J51" s="6">
        <f t="shared" si="71"/>
        <v>129900</v>
      </c>
      <c r="K51" s="69">
        <f t="shared" si="72"/>
        <v>262</v>
      </c>
      <c r="L51" s="69">
        <f t="shared" si="73"/>
        <v>6996900</v>
      </c>
      <c r="M51" s="19"/>
      <c r="N51" s="69">
        <v>11</v>
      </c>
      <c r="O51" s="69">
        <v>188000</v>
      </c>
      <c r="P51" s="69">
        <v>8</v>
      </c>
      <c r="Q51" s="69">
        <v>58100</v>
      </c>
      <c r="R51" s="69">
        <v>0</v>
      </c>
      <c r="S51" s="69">
        <v>0</v>
      </c>
      <c r="T51" s="69">
        <v>0</v>
      </c>
      <c r="U51" s="69">
        <v>58100</v>
      </c>
      <c r="V51" s="6">
        <v>129900</v>
      </c>
      <c r="W51" s="6">
        <v>262</v>
      </c>
      <c r="X51" s="6">
        <v>6996900</v>
      </c>
      <c r="Y51" s="19"/>
      <c r="Z51" s="6">
        <v>0</v>
      </c>
      <c r="AA51" s="6">
        <v>0</v>
      </c>
      <c r="AB51" s="6">
        <v>0</v>
      </c>
      <c r="AC51" s="6">
        <v>0</v>
      </c>
      <c r="AD51" s="6">
        <v>0</v>
      </c>
      <c r="AE51" s="6">
        <v>0</v>
      </c>
      <c r="AF51" s="6">
        <v>0</v>
      </c>
      <c r="AG51" s="6">
        <v>0</v>
      </c>
      <c r="AH51" s="6">
        <v>0</v>
      </c>
      <c r="AI51" s="69">
        <v>0</v>
      </c>
      <c r="AJ51" s="69">
        <v>0</v>
      </c>
    </row>
    <row r="52" spans="1:36" s="4" customFormat="1" ht="17.25" customHeight="1" x14ac:dyDescent="0.15">
      <c r="A52" s="7" t="s">
        <v>261</v>
      </c>
      <c r="B52" s="69">
        <f t="shared" si="63"/>
        <v>1</v>
      </c>
      <c r="C52" s="69">
        <f t="shared" si="64"/>
        <v>30000</v>
      </c>
      <c r="D52" s="69">
        <f t="shared" si="65"/>
        <v>3</v>
      </c>
      <c r="E52" s="69">
        <f t="shared" si="66"/>
        <v>139600</v>
      </c>
      <c r="F52" s="69">
        <f t="shared" si="67"/>
        <v>0</v>
      </c>
      <c r="G52" s="69">
        <f t="shared" si="68"/>
        <v>0</v>
      </c>
      <c r="H52" s="69">
        <f t="shared" si="69"/>
        <v>0</v>
      </c>
      <c r="I52" s="69">
        <f t="shared" si="70"/>
        <v>139600</v>
      </c>
      <c r="J52" s="6">
        <f t="shared" si="71"/>
        <v>-109600</v>
      </c>
      <c r="K52" s="69">
        <f t="shared" si="72"/>
        <v>261</v>
      </c>
      <c r="L52" s="69">
        <f t="shared" si="73"/>
        <v>6887300</v>
      </c>
      <c r="M52" s="19"/>
      <c r="N52" s="69">
        <v>1</v>
      </c>
      <c r="O52" s="69">
        <v>30000</v>
      </c>
      <c r="P52" s="69">
        <v>3</v>
      </c>
      <c r="Q52" s="69">
        <v>139600</v>
      </c>
      <c r="R52" s="69">
        <v>0</v>
      </c>
      <c r="S52" s="69">
        <v>0</v>
      </c>
      <c r="T52" s="69">
        <v>0</v>
      </c>
      <c r="U52" s="69">
        <v>139600</v>
      </c>
      <c r="V52" s="6">
        <v>-109600</v>
      </c>
      <c r="W52" s="6">
        <v>261</v>
      </c>
      <c r="X52" s="6">
        <v>6887300</v>
      </c>
      <c r="Y52" s="19"/>
      <c r="Z52" s="6">
        <v>0</v>
      </c>
      <c r="AA52" s="6">
        <v>0</v>
      </c>
      <c r="AB52" s="6">
        <v>0</v>
      </c>
      <c r="AC52" s="6">
        <v>0</v>
      </c>
      <c r="AD52" s="6">
        <v>0</v>
      </c>
      <c r="AE52" s="6">
        <v>0</v>
      </c>
      <c r="AF52" s="6">
        <v>0</v>
      </c>
      <c r="AG52" s="6">
        <v>0</v>
      </c>
      <c r="AH52" s="6">
        <v>0</v>
      </c>
      <c r="AI52" s="69">
        <v>0</v>
      </c>
      <c r="AJ52" s="69">
        <v>0</v>
      </c>
    </row>
    <row r="53" spans="1:36" s="4" customFormat="1" ht="17.25" customHeight="1" x14ac:dyDescent="0.15">
      <c r="A53" s="7" t="s">
        <v>262</v>
      </c>
      <c r="B53" s="69">
        <f t="shared" si="63"/>
        <v>8</v>
      </c>
      <c r="C53" s="69">
        <f t="shared" si="64"/>
        <v>112500</v>
      </c>
      <c r="D53" s="69">
        <f t="shared" si="65"/>
        <v>1</v>
      </c>
      <c r="E53" s="69">
        <f t="shared" si="66"/>
        <v>30000</v>
      </c>
      <c r="F53" s="69">
        <f t="shared" si="67"/>
        <v>0</v>
      </c>
      <c r="G53" s="69">
        <f t="shared" si="68"/>
        <v>0</v>
      </c>
      <c r="H53" s="69">
        <f t="shared" si="69"/>
        <v>0</v>
      </c>
      <c r="I53" s="69">
        <f t="shared" si="70"/>
        <v>30000</v>
      </c>
      <c r="J53" s="6">
        <f t="shared" si="71"/>
        <v>82500</v>
      </c>
      <c r="K53" s="69">
        <f t="shared" si="72"/>
        <v>268</v>
      </c>
      <c r="L53" s="69">
        <f t="shared" si="73"/>
        <v>6969800</v>
      </c>
      <c r="M53" s="19"/>
      <c r="N53" s="69">
        <v>8</v>
      </c>
      <c r="O53" s="69">
        <v>112500</v>
      </c>
      <c r="P53" s="69">
        <v>1</v>
      </c>
      <c r="Q53" s="69">
        <v>30000</v>
      </c>
      <c r="R53" s="69">
        <v>0</v>
      </c>
      <c r="S53" s="69">
        <v>0</v>
      </c>
      <c r="T53" s="69">
        <v>0</v>
      </c>
      <c r="U53" s="69">
        <v>30000</v>
      </c>
      <c r="V53" s="6">
        <v>82500</v>
      </c>
      <c r="W53" s="6">
        <v>268</v>
      </c>
      <c r="X53" s="6">
        <v>6969800</v>
      </c>
      <c r="Y53" s="19"/>
      <c r="Z53" s="6">
        <v>0</v>
      </c>
      <c r="AA53" s="6">
        <v>0</v>
      </c>
      <c r="AB53" s="6">
        <v>0</v>
      </c>
      <c r="AC53" s="6">
        <v>0</v>
      </c>
      <c r="AD53" s="6">
        <v>0</v>
      </c>
      <c r="AE53" s="6">
        <v>0</v>
      </c>
      <c r="AF53" s="6">
        <v>0</v>
      </c>
      <c r="AG53" s="6">
        <v>0</v>
      </c>
      <c r="AH53" s="6">
        <v>0</v>
      </c>
      <c r="AI53" s="69">
        <v>0</v>
      </c>
      <c r="AJ53" s="69">
        <v>0</v>
      </c>
    </row>
    <row r="54" spans="1:36" s="4" customFormat="1" ht="17.25" customHeight="1" x14ac:dyDescent="0.15">
      <c r="A54" s="7" t="s">
        <v>263</v>
      </c>
      <c r="B54" s="69">
        <f t="shared" si="63"/>
        <v>0</v>
      </c>
      <c r="C54" s="69">
        <f t="shared" si="64"/>
        <v>0</v>
      </c>
      <c r="D54" s="69">
        <f t="shared" si="65"/>
        <v>5</v>
      </c>
      <c r="E54" s="69">
        <f t="shared" si="66"/>
        <v>0</v>
      </c>
      <c r="F54" s="69">
        <f t="shared" si="67"/>
        <v>0</v>
      </c>
      <c r="G54" s="69">
        <f t="shared" si="68"/>
        <v>0</v>
      </c>
      <c r="H54" s="69">
        <f t="shared" si="69"/>
        <v>0</v>
      </c>
      <c r="I54" s="69">
        <f t="shared" si="70"/>
        <v>0</v>
      </c>
      <c r="J54" s="6">
        <f t="shared" si="71"/>
        <v>0</v>
      </c>
      <c r="K54" s="69">
        <f t="shared" si="72"/>
        <v>268</v>
      </c>
      <c r="L54" s="69">
        <f t="shared" si="73"/>
        <v>6969800</v>
      </c>
      <c r="M54" s="19"/>
      <c r="N54" s="69">
        <v>0</v>
      </c>
      <c r="O54" s="69">
        <v>0</v>
      </c>
      <c r="P54" s="69">
        <v>5</v>
      </c>
      <c r="Q54" s="69">
        <v>0</v>
      </c>
      <c r="R54" s="69">
        <v>0</v>
      </c>
      <c r="S54" s="69">
        <v>0</v>
      </c>
      <c r="T54" s="69">
        <v>0</v>
      </c>
      <c r="U54" s="69">
        <v>0</v>
      </c>
      <c r="V54" s="6">
        <v>0</v>
      </c>
      <c r="W54" s="6">
        <v>268</v>
      </c>
      <c r="X54" s="6">
        <v>6969800</v>
      </c>
      <c r="Y54" s="19"/>
      <c r="Z54" s="6">
        <v>0</v>
      </c>
      <c r="AA54" s="6">
        <v>0</v>
      </c>
      <c r="AB54" s="6">
        <v>0</v>
      </c>
      <c r="AC54" s="6">
        <v>0</v>
      </c>
      <c r="AD54" s="6">
        <v>0</v>
      </c>
      <c r="AE54" s="6">
        <v>0</v>
      </c>
      <c r="AF54" s="6">
        <v>0</v>
      </c>
      <c r="AG54" s="6">
        <v>0</v>
      </c>
      <c r="AH54" s="6">
        <v>0</v>
      </c>
      <c r="AI54" s="69">
        <v>0</v>
      </c>
      <c r="AJ54" s="69">
        <v>0</v>
      </c>
    </row>
    <row r="55" spans="1:36" s="4" customFormat="1" ht="17.25" customHeight="1" x14ac:dyDescent="0.15">
      <c r="A55" s="7" t="s">
        <v>267</v>
      </c>
      <c r="B55" s="69">
        <f t="shared" si="63"/>
        <v>4</v>
      </c>
      <c r="C55" s="69">
        <f t="shared" si="64"/>
        <v>70100</v>
      </c>
      <c r="D55" s="69">
        <f t="shared" si="65"/>
        <v>1</v>
      </c>
      <c r="E55" s="69">
        <f t="shared" si="66"/>
        <v>0</v>
      </c>
      <c r="F55" s="69">
        <f t="shared" si="67"/>
        <v>0</v>
      </c>
      <c r="G55" s="69">
        <f t="shared" si="68"/>
        <v>100</v>
      </c>
      <c r="H55" s="69">
        <f t="shared" si="69"/>
        <v>0</v>
      </c>
      <c r="I55" s="69">
        <f t="shared" si="70"/>
        <v>100</v>
      </c>
      <c r="J55" s="6">
        <f>C55-I55</f>
        <v>70000</v>
      </c>
      <c r="K55" s="69">
        <f>W55+AI55</f>
        <v>272</v>
      </c>
      <c r="L55" s="69">
        <f>X55+AJ55</f>
        <v>7039800</v>
      </c>
      <c r="M55" s="19"/>
      <c r="N55" s="69">
        <v>4</v>
      </c>
      <c r="O55" s="69">
        <v>70100</v>
      </c>
      <c r="P55" s="69">
        <v>1</v>
      </c>
      <c r="Q55" s="69">
        <v>0</v>
      </c>
      <c r="R55" s="69">
        <v>0</v>
      </c>
      <c r="S55" s="69">
        <v>100</v>
      </c>
      <c r="T55" s="69">
        <v>0</v>
      </c>
      <c r="U55" s="69">
        <v>100</v>
      </c>
      <c r="V55" s="6">
        <v>70000</v>
      </c>
      <c r="W55" s="6">
        <v>272</v>
      </c>
      <c r="X55" s="6">
        <v>7039800</v>
      </c>
      <c r="Y55" s="19"/>
      <c r="Z55" s="6">
        <v>0</v>
      </c>
      <c r="AA55" s="6">
        <v>0</v>
      </c>
      <c r="AB55" s="6">
        <v>0</v>
      </c>
      <c r="AC55" s="6">
        <v>0</v>
      </c>
      <c r="AD55" s="6">
        <v>0</v>
      </c>
      <c r="AE55" s="6">
        <v>0</v>
      </c>
      <c r="AF55" s="6">
        <v>0</v>
      </c>
      <c r="AG55" s="6">
        <v>0</v>
      </c>
      <c r="AH55" s="6">
        <v>0</v>
      </c>
      <c r="AI55" s="69">
        <v>0</v>
      </c>
      <c r="AJ55" s="69">
        <v>0</v>
      </c>
    </row>
    <row r="56" spans="1:36" s="4" customFormat="1" ht="17.25" customHeight="1" x14ac:dyDescent="0.15">
      <c r="A56" s="7" t="s">
        <v>268</v>
      </c>
      <c r="B56" s="69">
        <f t="shared" ref="B56:B67" si="74">N56+Z56</f>
        <v>1</v>
      </c>
      <c r="C56" s="69">
        <f t="shared" ref="C56:C67" si="75">O56+AA56</f>
        <v>115100</v>
      </c>
      <c r="D56" s="69">
        <f t="shared" ref="D56:D67" si="76">P56+AB56</f>
        <v>7</v>
      </c>
      <c r="E56" s="69">
        <f t="shared" ref="E56:E67" si="77">Q56+AC56</f>
        <v>153100</v>
      </c>
      <c r="F56" s="69">
        <f t="shared" ref="F56:F67" si="78">R56+AD56</f>
        <v>0</v>
      </c>
      <c r="G56" s="69">
        <f t="shared" ref="G56:G67" si="79">S56+AE56</f>
        <v>0</v>
      </c>
      <c r="H56" s="69">
        <f t="shared" ref="H56:H67" si="80">T56+AF56</f>
        <v>0</v>
      </c>
      <c r="I56" s="69">
        <f t="shared" ref="I56:I67" si="81">U56+AG56</f>
        <v>153100</v>
      </c>
      <c r="J56" s="6">
        <f t="shared" ref="J56:J66" si="82">C56-I56</f>
        <v>-38000</v>
      </c>
      <c r="K56" s="69">
        <f t="shared" ref="K56:K66" si="83">W56+AI56</f>
        <v>270</v>
      </c>
      <c r="L56" s="69">
        <f t="shared" ref="L56:L66" si="84">X56+AJ56</f>
        <v>7001800</v>
      </c>
      <c r="M56" s="19"/>
      <c r="N56" s="69">
        <v>1</v>
      </c>
      <c r="O56" s="69">
        <v>115100</v>
      </c>
      <c r="P56" s="69">
        <v>7</v>
      </c>
      <c r="Q56" s="69">
        <v>153100</v>
      </c>
      <c r="R56" s="69">
        <v>0</v>
      </c>
      <c r="S56" s="69">
        <v>0</v>
      </c>
      <c r="T56" s="69">
        <v>0</v>
      </c>
      <c r="U56" s="69">
        <v>153100</v>
      </c>
      <c r="V56" s="6">
        <v>-38000</v>
      </c>
      <c r="W56" s="6">
        <v>270</v>
      </c>
      <c r="X56" s="6">
        <v>7001800</v>
      </c>
      <c r="Y56" s="19"/>
      <c r="Z56" s="6">
        <v>0</v>
      </c>
      <c r="AA56" s="6">
        <v>0</v>
      </c>
      <c r="AB56" s="6">
        <v>0</v>
      </c>
      <c r="AC56" s="6">
        <v>0</v>
      </c>
      <c r="AD56" s="6">
        <v>0</v>
      </c>
      <c r="AE56" s="6">
        <v>0</v>
      </c>
      <c r="AF56" s="6">
        <v>0</v>
      </c>
      <c r="AG56" s="6">
        <v>0</v>
      </c>
      <c r="AH56" s="6">
        <v>0</v>
      </c>
      <c r="AI56" s="69">
        <v>0</v>
      </c>
      <c r="AJ56" s="69">
        <v>0</v>
      </c>
    </row>
    <row r="57" spans="1:36" s="4" customFormat="1" ht="17.25" customHeight="1" x14ac:dyDescent="0.15">
      <c r="A57" s="7" t="s">
        <v>269</v>
      </c>
      <c r="B57" s="69">
        <f t="shared" si="74"/>
        <v>4</v>
      </c>
      <c r="C57" s="69">
        <f t="shared" si="75"/>
        <v>81000</v>
      </c>
      <c r="D57" s="69">
        <f t="shared" si="76"/>
        <v>10</v>
      </c>
      <c r="E57" s="69">
        <f t="shared" si="77"/>
        <v>167300</v>
      </c>
      <c r="F57" s="69">
        <f t="shared" si="78"/>
        <v>0</v>
      </c>
      <c r="G57" s="69">
        <f t="shared" si="79"/>
        <v>0</v>
      </c>
      <c r="H57" s="69">
        <f t="shared" si="80"/>
        <v>0</v>
      </c>
      <c r="I57" s="69">
        <f t="shared" si="81"/>
        <v>167300</v>
      </c>
      <c r="J57" s="6">
        <f t="shared" si="82"/>
        <v>-86300</v>
      </c>
      <c r="K57" s="69">
        <f t="shared" si="83"/>
        <v>269</v>
      </c>
      <c r="L57" s="69">
        <f t="shared" si="84"/>
        <v>6915500</v>
      </c>
      <c r="M57" s="19"/>
      <c r="N57" s="69">
        <v>4</v>
      </c>
      <c r="O57" s="69">
        <v>81000</v>
      </c>
      <c r="P57" s="69">
        <v>10</v>
      </c>
      <c r="Q57" s="69">
        <v>167300</v>
      </c>
      <c r="R57" s="69">
        <v>0</v>
      </c>
      <c r="S57" s="69">
        <v>0</v>
      </c>
      <c r="T57" s="69">
        <v>0</v>
      </c>
      <c r="U57" s="69">
        <v>167300</v>
      </c>
      <c r="V57" s="6">
        <v>-86300</v>
      </c>
      <c r="W57" s="6">
        <v>269</v>
      </c>
      <c r="X57" s="6">
        <v>6915500</v>
      </c>
      <c r="Y57" s="19"/>
      <c r="Z57" s="6">
        <v>0</v>
      </c>
      <c r="AA57" s="6">
        <v>0</v>
      </c>
      <c r="AB57" s="6">
        <v>0</v>
      </c>
      <c r="AC57" s="6">
        <v>0</v>
      </c>
      <c r="AD57" s="6">
        <v>0</v>
      </c>
      <c r="AE57" s="6">
        <v>0</v>
      </c>
      <c r="AF57" s="6">
        <v>0</v>
      </c>
      <c r="AG57" s="6">
        <v>0</v>
      </c>
      <c r="AH57" s="6">
        <v>0</v>
      </c>
      <c r="AI57" s="69">
        <v>0</v>
      </c>
      <c r="AJ57" s="69">
        <v>0</v>
      </c>
    </row>
    <row r="58" spans="1:36" s="4" customFormat="1" ht="17.25" customHeight="1" x14ac:dyDescent="0.15">
      <c r="A58" s="7" t="s">
        <v>270</v>
      </c>
      <c r="B58" s="69">
        <f t="shared" si="74"/>
        <v>6</v>
      </c>
      <c r="C58" s="69">
        <f t="shared" si="75"/>
        <v>195100</v>
      </c>
      <c r="D58" s="69">
        <f t="shared" si="76"/>
        <v>9</v>
      </c>
      <c r="E58" s="69">
        <f t="shared" si="77"/>
        <v>174100</v>
      </c>
      <c r="F58" s="69">
        <f t="shared" si="78"/>
        <v>0</v>
      </c>
      <c r="G58" s="69">
        <f t="shared" si="79"/>
        <v>0</v>
      </c>
      <c r="H58" s="69">
        <f t="shared" si="80"/>
        <v>0</v>
      </c>
      <c r="I58" s="69">
        <f t="shared" si="81"/>
        <v>174100</v>
      </c>
      <c r="J58" s="6">
        <f t="shared" si="82"/>
        <v>21000</v>
      </c>
      <c r="K58" s="69">
        <f t="shared" si="83"/>
        <v>267</v>
      </c>
      <c r="L58" s="69">
        <f t="shared" si="84"/>
        <v>6936500</v>
      </c>
      <c r="M58" s="19"/>
      <c r="N58" s="69">
        <v>6</v>
      </c>
      <c r="O58" s="69">
        <v>195100</v>
      </c>
      <c r="P58" s="69">
        <v>9</v>
      </c>
      <c r="Q58" s="69">
        <v>174100</v>
      </c>
      <c r="R58" s="69">
        <v>0</v>
      </c>
      <c r="S58" s="69">
        <v>0</v>
      </c>
      <c r="T58" s="69">
        <v>0</v>
      </c>
      <c r="U58" s="69">
        <v>174100</v>
      </c>
      <c r="V58" s="6">
        <v>21000</v>
      </c>
      <c r="W58" s="6">
        <v>267</v>
      </c>
      <c r="X58" s="6">
        <v>6936500</v>
      </c>
      <c r="Y58" s="19"/>
      <c r="Z58" s="6">
        <v>0</v>
      </c>
      <c r="AA58" s="6">
        <v>0</v>
      </c>
      <c r="AB58" s="6">
        <v>0</v>
      </c>
      <c r="AC58" s="6">
        <v>0</v>
      </c>
      <c r="AD58" s="6">
        <v>0</v>
      </c>
      <c r="AE58" s="6">
        <v>0</v>
      </c>
      <c r="AF58" s="6">
        <v>0</v>
      </c>
      <c r="AG58" s="6">
        <v>0</v>
      </c>
      <c r="AH58" s="6">
        <v>0</v>
      </c>
      <c r="AI58" s="69">
        <v>0</v>
      </c>
      <c r="AJ58" s="69">
        <v>0</v>
      </c>
    </row>
    <row r="59" spans="1:36" s="4" customFormat="1" ht="17.25" customHeight="1" x14ac:dyDescent="0.15">
      <c r="A59" s="7" t="s">
        <v>271</v>
      </c>
      <c r="B59" s="69">
        <f t="shared" si="74"/>
        <v>0</v>
      </c>
      <c r="C59" s="69">
        <f t="shared" si="75"/>
        <v>0</v>
      </c>
      <c r="D59" s="69">
        <f t="shared" si="76"/>
        <v>1</v>
      </c>
      <c r="E59" s="69">
        <f t="shared" si="77"/>
        <v>30400</v>
      </c>
      <c r="F59" s="69">
        <f t="shared" si="78"/>
        <v>0</v>
      </c>
      <c r="G59" s="69">
        <f t="shared" si="79"/>
        <v>0</v>
      </c>
      <c r="H59" s="69">
        <f t="shared" si="80"/>
        <v>0</v>
      </c>
      <c r="I59" s="69">
        <f t="shared" si="81"/>
        <v>30400</v>
      </c>
      <c r="J59" s="6">
        <f t="shared" si="82"/>
        <v>-30400</v>
      </c>
      <c r="K59" s="69">
        <f t="shared" si="83"/>
        <v>266</v>
      </c>
      <c r="L59" s="69">
        <f t="shared" si="84"/>
        <v>6906100</v>
      </c>
      <c r="M59" s="19"/>
      <c r="N59" s="69">
        <v>0</v>
      </c>
      <c r="O59" s="69">
        <v>0</v>
      </c>
      <c r="P59" s="69">
        <v>1</v>
      </c>
      <c r="Q59" s="69">
        <v>30400</v>
      </c>
      <c r="R59" s="69">
        <v>0</v>
      </c>
      <c r="S59" s="69">
        <v>0</v>
      </c>
      <c r="T59" s="69">
        <v>0</v>
      </c>
      <c r="U59" s="69">
        <v>30400</v>
      </c>
      <c r="V59" s="6">
        <v>-30400</v>
      </c>
      <c r="W59" s="6">
        <v>266</v>
      </c>
      <c r="X59" s="6">
        <v>6906100</v>
      </c>
      <c r="Y59" s="19"/>
      <c r="Z59" s="6">
        <v>0</v>
      </c>
      <c r="AA59" s="6">
        <v>0</v>
      </c>
      <c r="AB59" s="6">
        <v>0</v>
      </c>
      <c r="AC59" s="6">
        <v>0</v>
      </c>
      <c r="AD59" s="6">
        <v>0</v>
      </c>
      <c r="AE59" s="6">
        <v>0</v>
      </c>
      <c r="AF59" s="6">
        <v>0</v>
      </c>
      <c r="AG59" s="6">
        <v>0</v>
      </c>
      <c r="AH59" s="6">
        <v>0</v>
      </c>
      <c r="AI59" s="69">
        <v>0</v>
      </c>
      <c r="AJ59" s="69">
        <v>0</v>
      </c>
    </row>
    <row r="60" spans="1:36" s="4" customFormat="1" ht="17.25" customHeight="1" x14ac:dyDescent="0.15">
      <c r="A60" s="7" t="s">
        <v>272</v>
      </c>
      <c r="B60" s="69">
        <f t="shared" si="74"/>
        <v>9</v>
      </c>
      <c r="C60" s="69">
        <f t="shared" si="75"/>
        <v>187600</v>
      </c>
      <c r="D60" s="69">
        <f t="shared" si="76"/>
        <v>7</v>
      </c>
      <c r="E60" s="69">
        <f t="shared" si="77"/>
        <v>28700</v>
      </c>
      <c r="F60" s="69">
        <f t="shared" si="78"/>
        <v>0</v>
      </c>
      <c r="G60" s="69">
        <f t="shared" si="79"/>
        <v>0</v>
      </c>
      <c r="H60" s="69">
        <f t="shared" si="80"/>
        <v>0</v>
      </c>
      <c r="I60" s="69">
        <f t="shared" si="81"/>
        <v>28700</v>
      </c>
      <c r="J60" s="6">
        <f t="shared" si="82"/>
        <v>158900</v>
      </c>
      <c r="K60" s="69">
        <f t="shared" si="83"/>
        <v>273</v>
      </c>
      <c r="L60" s="69">
        <f t="shared" si="84"/>
        <v>7065000</v>
      </c>
      <c r="M60" s="19"/>
      <c r="N60" s="69">
        <v>9</v>
      </c>
      <c r="O60" s="69">
        <v>187600</v>
      </c>
      <c r="P60" s="69">
        <v>7</v>
      </c>
      <c r="Q60" s="69">
        <v>28700</v>
      </c>
      <c r="R60" s="69">
        <v>0</v>
      </c>
      <c r="S60" s="69">
        <v>0</v>
      </c>
      <c r="T60" s="69">
        <v>0</v>
      </c>
      <c r="U60" s="69">
        <v>28700</v>
      </c>
      <c r="V60" s="6">
        <v>158900</v>
      </c>
      <c r="W60" s="6">
        <v>273</v>
      </c>
      <c r="X60" s="6">
        <v>7065000</v>
      </c>
      <c r="Y60" s="19"/>
      <c r="Z60" s="6">
        <v>0</v>
      </c>
      <c r="AA60" s="6">
        <v>0</v>
      </c>
      <c r="AB60" s="6">
        <v>0</v>
      </c>
      <c r="AC60" s="6">
        <v>0</v>
      </c>
      <c r="AD60" s="6">
        <v>0</v>
      </c>
      <c r="AE60" s="6">
        <v>0</v>
      </c>
      <c r="AF60" s="6">
        <v>0</v>
      </c>
      <c r="AG60" s="6">
        <v>0</v>
      </c>
      <c r="AH60" s="6">
        <v>0</v>
      </c>
      <c r="AI60" s="69">
        <v>0</v>
      </c>
      <c r="AJ60" s="69">
        <v>0</v>
      </c>
    </row>
    <row r="61" spans="1:36" s="4" customFormat="1" ht="17.25" customHeight="1" x14ac:dyDescent="0.15">
      <c r="A61" s="7" t="s">
        <v>273</v>
      </c>
      <c r="B61" s="69">
        <f t="shared" si="74"/>
        <v>6</v>
      </c>
      <c r="C61" s="69">
        <f t="shared" si="75"/>
        <v>84200</v>
      </c>
      <c r="D61" s="69">
        <f t="shared" si="76"/>
        <v>4</v>
      </c>
      <c r="E61" s="69">
        <f t="shared" si="77"/>
        <v>78200</v>
      </c>
      <c r="F61" s="69">
        <f t="shared" si="78"/>
        <v>0</v>
      </c>
      <c r="G61" s="69">
        <f t="shared" si="79"/>
        <v>0</v>
      </c>
      <c r="H61" s="69">
        <f t="shared" si="80"/>
        <v>0</v>
      </c>
      <c r="I61" s="69">
        <f t="shared" si="81"/>
        <v>78200</v>
      </c>
      <c r="J61" s="6">
        <f t="shared" si="82"/>
        <v>6000</v>
      </c>
      <c r="K61" s="69">
        <f t="shared" si="83"/>
        <v>275</v>
      </c>
      <c r="L61" s="69">
        <f t="shared" si="84"/>
        <v>7071000</v>
      </c>
      <c r="M61" s="19"/>
      <c r="N61" s="69">
        <v>6</v>
      </c>
      <c r="O61" s="69">
        <v>84200</v>
      </c>
      <c r="P61" s="69">
        <v>4</v>
      </c>
      <c r="Q61" s="69">
        <v>78200</v>
      </c>
      <c r="R61" s="69">
        <v>0</v>
      </c>
      <c r="S61" s="69">
        <v>0</v>
      </c>
      <c r="T61" s="69">
        <v>0</v>
      </c>
      <c r="U61" s="69">
        <v>78200</v>
      </c>
      <c r="V61" s="6">
        <v>6000</v>
      </c>
      <c r="W61" s="6">
        <v>275</v>
      </c>
      <c r="X61" s="6">
        <v>7071000</v>
      </c>
      <c r="Y61" s="19"/>
      <c r="Z61" s="6">
        <v>0</v>
      </c>
      <c r="AA61" s="6">
        <v>0</v>
      </c>
      <c r="AB61" s="6">
        <v>0</v>
      </c>
      <c r="AC61" s="6">
        <v>0</v>
      </c>
      <c r="AD61" s="6">
        <v>0</v>
      </c>
      <c r="AE61" s="6">
        <v>0</v>
      </c>
      <c r="AF61" s="6">
        <v>0</v>
      </c>
      <c r="AG61" s="6">
        <v>0</v>
      </c>
      <c r="AH61" s="6">
        <v>0</v>
      </c>
      <c r="AI61" s="69">
        <v>0</v>
      </c>
      <c r="AJ61" s="69">
        <v>0</v>
      </c>
    </row>
    <row r="62" spans="1:36" s="4" customFormat="1" ht="17.25" customHeight="1" x14ac:dyDescent="0.15">
      <c r="A62" s="7" t="s">
        <v>274</v>
      </c>
      <c r="B62" s="69">
        <f t="shared" si="74"/>
        <v>0</v>
      </c>
      <c r="C62" s="69">
        <f t="shared" si="75"/>
        <v>0</v>
      </c>
      <c r="D62" s="69">
        <f t="shared" si="76"/>
        <v>9</v>
      </c>
      <c r="E62" s="69">
        <f t="shared" si="77"/>
        <v>17900</v>
      </c>
      <c r="F62" s="69">
        <f t="shared" si="78"/>
        <v>0</v>
      </c>
      <c r="G62" s="69">
        <f t="shared" si="79"/>
        <v>600</v>
      </c>
      <c r="H62" s="69">
        <f t="shared" si="80"/>
        <v>0</v>
      </c>
      <c r="I62" s="69">
        <f t="shared" si="81"/>
        <v>18500</v>
      </c>
      <c r="J62" s="6">
        <f t="shared" si="82"/>
        <v>-18500</v>
      </c>
      <c r="K62" s="69">
        <f t="shared" si="83"/>
        <v>273</v>
      </c>
      <c r="L62" s="69">
        <f t="shared" si="84"/>
        <v>7052500</v>
      </c>
      <c r="M62" s="19"/>
      <c r="N62" s="69">
        <v>0</v>
      </c>
      <c r="O62" s="69">
        <v>0</v>
      </c>
      <c r="P62" s="69">
        <v>9</v>
      </c>
      <c r="Q62" s="69">
        <v>17900</v>
      </c>
      <c r="R62" s="69">
        <v>0</v>
      </c>
      <c r="S62" s="69">
        <v>600</v>
      </c>
      <c r="T62" s="69">
        <v>0</v>
      </c>
      <c r="U62" s="69">
        <v>18500</v>
      </c>
      <c r="V62" s="6">
        <v>-18500</v>
      </c>
      <c r="W62" s="6">
        <v>273</v>
      </c>
      <c r="X62" s="6">
        <v>7052500</v>
      </c>
      <c r="Y62" s="19"/>
      <c r="Z62" s="6">
        <v>0</v>
      </c>
      <c r="AA62" s="6">
        <v>0</v>
      </c>
      <c r="AB62" s="6">
        <v>0</v>
      </c>
      <c r="AC62" s="6">
        <v>0</v>
      </c>
      <c r="AD62" s="6">
        <v>0</v>
      </c>
      <c r="AE62" s="6">
        <v>0</v>
      </c>
      <c r="AF62" s="6">
        <v>0</v>
      </c>
      <c r="AG62" s="6">
        <v>0</v>
      </c>
      <c r="AH62" s="6">
        <v>0</v>
      </c>
      <c r="AI62" s="69">
        <v>0</v>
      </c>
      <c r="AJ62" s="69">
        <v>0</v>
      </c>
    </row>
    <row r="63" spans="1:36" s="4" customFormat="1" ht="17.25" customHeight="1" x14ac:dyDescent="0.15">
      <c r="A63" s="7" t="s">
        <v>275</v>
      </c>
      <c r="B63" s="69">
        <f t="shared" si="74"/>
        <v>12</v>
      </c>
      <c r="C63" s="69">
        <f t="shared" si="75"/>
        <v>377500</v>
      </c>
      <c r="D63" s="69">
        <f t="shared" si="76"/>
        <v>6</v>
      </c>
      <c r="E63" s="69">
        <f t="shared" si="77"/>
        <v>8700</v>
      </c>
      <c r="F63" s="69">
        <f t="shared" si="78"/>
        <v>0</v>
      </c>
      <c r="G63" s="69">
        <f t="shared" si="79"/>
        <v>0</v>
      </c>
      <c r="H63" s="69">
        <f t="shared" si="80"/>
        <v>0</v>
      </c>
      <c r="I63" s="69">
        <f t="shared" si="81"/>
        <v>8700</v>
      </c>
      <c r="J63" s="6">
        <f t="shared" si="82"/>
        <v>368800</v>
      </c>
      <c r="K63" s="69">
        <f t="shared" si="83"/>
        <v>284</v>
      </c>
      <c r="L63" s="69">
        <f t="shared" si="84"/>
        <v>7421300</v>
      </c>
      <c r="M63" s="19"/>
      <c r="N63" s="69">
        <v>12</v>
      </c>
      <c r="O63" s="69">
        <v>377500</v>
      </c>
      <c r="P63" s="69">
        <v>6</v>
      </c>
      <c r="Q63" s="69">
        <v>8700</v>
      </c>
      <c r="R63" s="69">
        <v>0</v>
      </c>
      <c r="S63" s="69">
        <v>0</v>
      </c>
      <c r="T63" s="69">
        <v>0</v>
      </c>
      <c r="U63" s="69">
        <v>8700</v>
      </c>
      <c r="V63" s="6">
        <v>368800</v>
      </c>
      <c r="W63" s="6">
        <v>284</v>
      </c>
      <c r="X63" s="6">
        <v>7421300</v>
      </c>
      <c r="Y63" s="19"/>
      <c r="Z63" s="6">
        <v>0</v>
      </c>
      <c r="AA63" s="6">
        <v>0</v>
      </c>
      <c r="AB63" s="6">
        <v>0</v>
      </c>
      <c r="AC63" s="6">
        <v>0</v>
      </c>
      <c r="AD63" s="6">
        <v>0</v>
      </c>
      <c r="AE63" s="6">
        <v>0</v>
      </c>
      <c r="AF63" s="6">
        <v>0</v>
      </c>
      <c r="AG63" s="6">
        <v>0</v>
      </c>
      <c r="AH63" s="6">
        <v>0</v>
      </c>
      <c r="AI63" s="69">
        <v>0</v>
      </c>
      <c r="AJ63" s="69">
        <v>0</v>
      </c>
    </row>
    <row r="64" spans="1:36" s="4" customFormat="1" ht="17.25" customHeight="1" x14ac:dyDescent="0.15">
      <c r="A64" s="7" t="s">
        <v>276</v>
      </c>
      <c r="B64" s="69">
        <f t="shared" si="74"/>
        <v>0</v>
      </c>
      <c r="C64" s="69">
        <f t="shared" si="75"/>
        <v>0</v>
      </c>
      <c r="D64" s="69">
        <f t="shared" si="76"/>
        <v>4</v>
      </c>
      <c r="E64" s="69">
        <f t="shared" si="77"/>
        <v>171500</v>
      </c>
      <c r="F64" s="69">
        <f t="shared" si="78"/>
        <v>0</v>
      </c>
      <c r="G64" s="69">
        <f t="shared" si="79"/>
        <v>0</v>
      </c>
      <c r="H64" s="69">
        <f t="shared" si="80"/>
        <v>0</v>
      </c>
      <c r="I64" s="69">
        <f t="shared" si="81"/>
        <v>171500</v>
      </c>
      <c r="J64" s="6">
        <f t="shared" si="82"/>
        <v>-171500</v>
      </c>
      <c r="K64" s="69">
        <f t="shared" si="83"/>
        <v>281</v>
      </c>
      <c r="L64" s="69">
        <f t="shared" si="84"/>
        <v>7249800</v>
      </c>
      <c r="M64" s="19"/>
      <c r="N64" s="69">
        <v>0</v>
      </c>
      <c r="O64" s="69">
        <v>0</v>
      </c>
      <c r="P64" s="69">
        <v>4</v>
      </c>
      <c r="Q64" s="69">
        <v>171500</v>
      </c>
      <c r="R64" s="69">
        <v>0</v>
      </c>
      <c r="S64" s="69">
        <v>0</v>
      </c>
      <c r="T64" s="69">
        <v>0</v>
      </c>
      <c r="U64" s="69">
        <v>171500</v>
      </c>
      <c r="V64" s="6">
        <v>-171500</v>
      </c>
      <c r="W64" s="6">
        <v>281</v>
      </c>
      <c r="X64" s="6">
        <v>7249800</v>
      </c>
      <c r="Y64" s="19"/>
      <c r="Z64" s="6">
        <v>0</v>
      </c>
      <c r="AA64" s="6">
        <v>0</v>
      </c>
      <c r="AB64" s="6">
        <v>0</v>
      </c>
      <c r="AC64" s="6">
        <v>0</v>
      </c>
      <c r="AD64" s="6">
        <v>0</v>
      </c>
      <c r="AE64" s="6">
        <v>0</v>
      </c>
      <c r="AF64" s="6">
        <v>0</v>
      </c>
      <c r="AG64" s="6">
        <v>0</v>
      </c>
      <c r="AH64" s="6">
        <v>0</v>
      </c>
      <c r="AI64" s="69">
        <v>0</v>
      </c>
      <c r="AJ64" s="69">
        <v>0</v>
      </c>
    </row>
    <row r="65" spans="1:36" s="4" customFormat="1" ht="17.25" customHeight="1" x14ac:dyDescent="0.15">
      <c r="A65" s="7" t="s">
        <v>277</v>
      </c>
      <c r="B65" s="69">
        <f t="shared" si="74"/>
        <v>0</v>
      </c>
      <c r="C65" s="69">
        <f t="shared" si="75"/>
        <v>0</v>
      </c>
      <c r="D65" s="69">
        <f t="shared" si="76"/>
        <v>2</v>
      </c>
      <c r="E65" s="69">
        <f t="shared" si="77"/>
        <v>84500</v>
      </c>
      <c r="F65" s="69">
        <f t="shared" si="78"/>
        <v>0</v>
      </c>
      <c r="G65" s="69">
        <f t="shared" si="79"/>
        <v>0</v>
      </c>
      <c r="H65" s="69">
        <f t="shared" si="80"/>
        <v>0</v>
      </c>
      <c r="I65" s="69">
        <f t="shared" si="81"/>
        <v>84500</v>
      </c>
      <c r="J65" s="6">
        <f t="shared" si="82"/>
        <v>-84500</v>
      </c>
      <c r="K65" s="69">
        <f t="shared" si="83"/>
        <v>279</v>
      </c>
      <c r="L65" s="69">
        <f t="shared" si="84"/>
        <v>7165300</v>
      </c>
      <c r="M65" s="19"/>
      <c r="N65" s="69">
        <v>0</v>
      </c>
      <c r="O65" s="69">
        <v>0</v>
      </c>
      <c r="P65" s="69">
        <v>2</v>
      </c>
      <c r="Q65" s="69">
        <v>84500</v>
      </c>
      <c r="R65" s="69">
        <v>0</v>
      </c>
      <c r="S65" s="69">
        <v>0</v>
      </c>
      <c r="T65" s="69">
        <v>0</v>
      </c>
      <c r="U65" s="69">
        <v>84500</v>
      </c>
      <c r="V65" s="6">
        <v>-84500</v>
      </c>
      <c r="W65" s="6">
        <v>279</v>
      </c>
      <c r="X65" s="6">
        <v>7165300</v>
      </c>
      <c r="Y65" s="19"/>
      <c r="Z65" s="6">
        <v>0</v>
      </c>
      <c r="AA65" s="6">
        <v>0</v>
      </c>
      <c r="AB65" s="6">
        <v>0</v>
      </c>
      <c r="AC65" s="6">
        <v>0</v>
      </c>
      <c r="AD65" s="6">
        <v>0</v>
      </c>
      <c r="AE65" s="6">
        <v>0</v>
      </c>
      <c r="AF65" s="6">
        <v>0</v>
      </c>
      <c r="AG65" s="6">
        <v>0</v>
      </c>
      <c r="AH65" s="6">
        <v>0</v>
      </c>
      <c r="AI65" s="69">
        <v>0</v>
      </c>
      <c r="AJ65" s="69">
        <v>0</v>
      </c>
    </row>
    <row r="66" spans="1:36" s="4" customFormat="1" ht="17.25" customHeight="1" x14ac:dyDescent="0.15">
      <c r="A66" s="7" t="s">
        <v>278</v>
      </c>
      <c r="B66" s="69">
        <f t="shared" si="74"/>
        <v>0</v>
      </c>
      <c r="C66" s="69">
        <f t="shared" si="75"/>
        <v>0</v>
      </c>
      <c r="D66" s="69">
        <f t="shared" si="76"/>
        <v>9</v>
      </c>
      <c r="E66" s="69">
        <f t="shared" si="77"/>
        <v>0</v>
      </c>
      <c r="F66" s="69">
        <f t="shared" si="78"/>
        <v>0</v>
      </c>
      <c r="G66" s="69">
        <f t="shared" si="79"/>
        <v>0</v>
      </c>
      <c r="H66" s="69">
        <f t="shared" si="80"/>
        <v>0</v>
      </c>
      <c r="I66" s="69">
        <f t="shared" si="81"/>
        <v>0</v>
      </c>
      <c r="J66" s="6">
        <f t="shared" si="82"/>
        <v>0</v>
      </c>
      <c r="K66" s="69">
        <f t="shared" si="83"/>
        <v>279</v>
      </c>
      <c r="L66" s="69">
        <f t="shared" si="84"/>
        <v>7165300</v>
      </c>
      <c r="M66" s="19"/>
      <c r="N66" s="69">
        <v>0</v>
      </c>
      <c r="O66" s="69">
        <v>0</v>
      </c>
      <c r="P66" s="69">
        <v>9</v>
      </c>
      <c r="Q66" s="69">
        <v>0</v>
      </c>
      <c r="R66" s="69">
        <v>0</v>
      </c>
      <c r="S66" s="69">
        <v>0</v>
      </c>
      <c r="T66" s="69">
        <v>0</v>
      </c>
      <c r="U66" s="69">
        <v>0</v>
      </c>
      <c r="V66" s="6">
        <v>0</v>
      </c>
      <c r="W66" s="6">
        <v>279</v>
      </c>
      <c r="X66" s="6">
        <v>7165300</v>
      </c>
      <c r="Y66" s="19"/>
      <c r="Z66" s="6">
        <v>0</v>
      </c>
      <c r="AA66" s="6">
        <v>0</v>
      </c>
      <c r="AB66" s="6">
        <v>0</v>
      </c>
      <c r="AC66" s="6">
        <v>0</v>
      </c>
      <c r="AD66" s="6">
        <v>0</v>
      </c>
      <c r="AE66" s="6">
        <v>0</v>
      </c>
      <c r="AF66" s="6">
        <v>0</v>
      </c>
      <c r="AG66" s="6">
        <v>0</v>
      </c>
      <c r="AH66" s="6">
        <v>0</v>
      </c>
      <c r="AI66" s="69">
        <v>0</v>
      </c>
      <c r="AJ66" s="69">
        <v>0</v>
      </c>
    </row>
    <row r="67" spans="1:36" s="4" customFormat="1" ht="17.25" customHeight="1" x14ac:dyDescent="0.15">
      <c r="A67" s="7">
        <v>2023.04</v>
      </c>
      <c r="B67" s="69">
        <f t="shared" si="74"/>
        <v>0</v>
      </c>
      <c r="C67" s="69">
        <f t="shared" si="75"/>
        <v>0</v>
      </c>
      <c r="D67" s="69">
        <f t="shared" si="76"/>
        <v>1</v>
      </c>
      <c r="E67" s="69">
        <f t="shared" si="77"/>
        <v>57200</v>
      </c>
      <c r="F67" s="69">
        <f t="shared" si="78"/>
        <v>0</v>
      </c>
      <c r="G67" s="69">
        <f t="shared" si="79"/>
        <v>0</v>
      </c>
      <c r="H67" s="69">
        <f t="shared" si="80"/>
        <v>0</v>
      </c>
      <c r="I67" s="69">
        <f t="shared" si="81"/>
        <v>57200</v>
      </c>
      <c r="J67" s="6">
        <f>C67-I67</f>
        <v>-57200</v>
      </c>
      <c r="K67" s="69">
        <f>W67+AI67</f>
        <v>278</v>
      </c>
      <c r="L67" s="69">
        <f>X67+AJ67</f>
        <v>7108100</v>
      </c>
      <c r="M67" s="19"/>
      <c r="N67" s="69">
        <v>0</v>
      </c>
      <c r="O67" s="69">
        <v>0</v>
      </c>
      <c r="P67" s="69">
        <v>1</v>
      </c>
      <c r="Q67" s="69">
        <v>57200</v>
      </c>
      <c r="R67" s="69">
        <v>0</v>
      </c>
      <c r="S67" s="69">
        <v>0</v>
      </c>
      <c r="T67" s="69">
        <v>0</v>
      </c>
      <c r="U67" s="69">
        <v>57200</v>
      </c>
      <c r="V67" s="6">
        <v>-57200</v>
      </c>
      <c r="W67" s="6">
        <v>278</v>
      </c>
      <c r="X67" s="6">
        <v>7108100</v>
      </c>
      <c r="Y67" s="19"/>
      <c r="Z67" s="6">
        <v>0</v>
      </c>
      <c r="AA67" s="6">
        <v>0</v>
      </c>
      <c r="AB67" s="6">
        <v>0</v>
      </c>
      <c r="AC67" s="6">
        <v>0</v>
      </c>
      <c r="AD67" s="6">
        <v>0</v>
      </c>
      <c r="AE67" s="6">
        <v>0</v>
      </c>
      <c r="AF67" s="6">
        <v>0</v>
      </c>
      <c r="AG67" s="6">
        <v>0</v>
      </c>
      <c r="AH67" s="6">
        <v>0</v>
      </c>
      <c r="AI67" s="69">
        <v>0</v>
      </c>
      <c r="AJ67" s="69">
        <v>0</v>
      </c>
    </row>
    <row r="68" spans="1:36" s="4" customFormat="1" ht="17.25" customHeight="1" x14ac:dyDescent="0.15">
      <c r="A68" s="7">
        <v>2023.05</v>
      </c>
      <c r="B68" s="69">
        <f t="shared" ref="B68:B79" si="85">N68+Z68</f>
        <v>5</v>
      </c>
      <c r="C68" s="69">
        <f t="shared" ref="C68:C79" si="86">O68+AA68</f>
        <v>166800</v>
      </c>
      <c r="D68" s="69">
        <f t="shared" ref="D68:D79" si="87">P68+AB68</f>
        <v>12</v>
      </c>
      <c r="E68" s="69">
        <f t="shared" ref="E68:E79" si="88">Q68+AC68</f>
        <v>170900</v>
      </c>
      <c r="F68" s="69">
        <f t="shared" ref="F68:F79" si="89">R68+AD68</f>
        <v>0</v>
      </c>
      <c r="G68" s="69">
        <f t="shared" ref="G68:G79" si="90">S68+AE68</f>
        <v>1700</v>
      </c>
      <c r="H68" s="69">
        <f t="shared" ref="H68:H79" si="91">T68+AF68</f>
        <v>0</v>
      </c>
      <c r="I68" s="69">
        <f t="shared" ref="I68:I79" si="92">U68+AG68</f>
        <v>172600</v>
      </c>
      <c r="J68" s="6">
        <f t="shared" ref="J68:J78" si="93">C68-I68</f>
        <v>-5800</v>
      </c>
      <c r="K68" s="69">
        <f t="shared" ref="K68:K78" si="94">W68+AI68</f>
        <v>280</v>
      </c>
      <c r="L68" s="69">
        <f t="shared" ref="L68:L78" si="95">X68+AJ68</f>
        <v>7102300</v>
      </c>
      <c r="M68" s="19"/>
      <c r="N68" s="69">
        <v>5</v>
      </c>
      <c r="O68" s="69">
        <v>166800</v>
      </c>
      <c r="P68" s="69">
        <v>12</v>
      </c>
      <c r="Q68" s="69">
        <v>170900</v>
      </c>
      <c r="R68" s="69">
        <v>0</v>
      </c>
      <c r="S68" s="69">
        <v>1700</v>
      </c>
      <c r="T68" s="69">
        <v>0</v>
      </c>
      <c r="U68" s="69">
        <v>172600</v>
      </c>
      <c r="V68" s="6">
        <v>-5800</v>
      </c>
      <c r="W68" s="6">
        <v>280</v>
      </c>
      <c r="X68" s="6">
        <v>7102300</v>
      </c>
      <c r="Y68" s="19"/>
      <c r="Z68" s="6">
        <v>0</v>
      </c>
      <c r="AA68" s="6">
        <v>0</v>
      </c>
      <c r="AB68" s="6">
        <v>0</v>
      </c>
      <c r="AC68" s="6">
        <v>0</v>
      </c>
      <c r="AD68" s="6">
        <v>0</v>
      </c>
      <c r="AE68" s="6">
        <v>0</v>
      </c>
      <c r="AF68" s="6">
        <v>0</v>
      </c>
      <c r="AG68" s="6">
        <v>0</v>
      </c>
      <c r="AH68" s="6">
        <v>0</v>
      </c>
      <c r="AI68" s="69">
        <v>0</v>
      </c>
      <c r="AJ68" s="69">
        <v>0</v>
      </c>
    </row>
    <row r="69" spans="1:36" s="4" customFormat="1" ht="17.25" customHeight="1" x14ac:dyDescent="0.15">
      <c r="A69" s="7">
        <v>2023.06</v>
      </c>
      <c r="B69" s="69">
        <f t="shared" si="85"/>
        <v>11</v>
      </c>
      <c r="C69" s="69">
        <f t="shared" si="86"/>
        <v>210800</v>
      </c>
      <c r="D69" s="69">
        <f t="shared" si="87"/>
        <v>12</v>
      </c>
      <c r="E69" s="69">
        <f t="shared" si="88"/>
        <v>224900</v>
      </c>
      <c r="F69" s="69">
        <f t="shared" si="89"/>
        <v>0</v>
      </c>
      <c r="G69" s="69">
        <f t="shared" si="90"/>
        <v>0</v>
      </c>
      <c r="H69" s="69">
        <f t="shared" si="91"/>
        <v>0</v>
      </c>
      <c r="I69" s="69">
        <f t="shared" si="92"/>
        <v>224900</v>
      </c>
      <c r="J69" s="6">
        <f t="shared" si="93"/>
        <v>-14100</v>
      </c>
      <c r="K69" s="69">
        <f t="shared" si="94"/>
        <v>284</v>
      </c>
      <c r="L69" s="69">
        <f t="shared" si="95"/>
        <v>7088200</v>
      </c>
      <c r="M69" s="19"/>
      <c r="N69" s="69">
        <v>11</v>
      </c>
      <c r="O69" s="69">
        <v>210800</v>
      </c>
      <c r="P69" s="69">
        <v>12</v>
      </c>
      <c r="Q69" s="69">
        <v>224900</v>
      </c>
      <c r="R69" s="69">
        <v>0</v>
      </c>
      <c r="S69" s="69">
        <v>0</v>
      </c>
      <c r="T69" s="69">
        <v>0</v>
      </c>
      <c r="U69" s="69">
        <v>224900</v>
      </c>
      <c r="V69" s="6">
        <v>-14100</v>
      </c>
      <c r="W69" s="6">
        <v>284</v>
      </c>
      <c r="X69" s="6">
        <v>7088200</v>
      </c>
      <c r="Y69" s="19"/>
      <c r="Z69" s="6">
        <v>0</v>
      </c>
      <c r="AA69" s="6">
        <v>0</v>
      </c>
      <c r="AB69" s="6">
        <v>0</v>
      </c>
      <c r="AC69" s="6">
        <v>0</v>
      </c>
      <c r="AD69" s="6">
        <v>0</v>
      </c>
      <c r="AE69" s="6">
        <v>0</v>
      </c>
      <c r="AF69" s="6">
        <v>0</v>
      </c>
      <c r="AG69" s="6">
        <v>0</v>
      </c>
      <c r="AH69" s="6">
        <v>0</v>
      </c>
      <c r="AI69" s="69">
        <v>0</v>
      </c>
      <c r="AJ69" s="69">
        <v>0</v>
      </c>
    </row>
    <row r="70" spans="1:36" s="4" customFormat="1" ht="17.25" customHeight="1" x14ac:dyDescent="0.15">
      <c r="A70" s="7">
        <v>2023.07</v>
      </c>
      <c r="B70" s="69">
        <f t="shared" si="85"/>
        <v>13</v>
      </c>
      <c r="C70" s="69">
        <f t="shared" si="86"/>
        <v>217700</v>
      </c>
      <c r="D70" s="69">
        <f t="shared" si="87"/>
        <v>8</v>
      </c>
      <c r="E70" s="69">
        <f t="shared" si="88"/>
        <v>329900</v>
      </c>
      <c r="F70" s="69">
        <f t="shared" si="89"/>
        <v>0</v>
      </c>
      <c r="G70" s="69">
        <f t="shared" si="90"/>
        <v>0</v>
      </c>
      <c r="H70" s="69">
        <f t="shared" si="91"/>
        <v>0</v>
      </c>
      <c r="I70" s="69">
        <f t="shared" si="92"/>
        <v>329900</v>
      </c>
      <c r="J70" s="6">
        <f t="shared" si="93"/>
        <v>-112200</v>
      </c>
      <c r="K70" s="69">
        <f t="shared" si="94"/>
        <v>290</v>
      </c>
      <c r="L70" s="69">
        <f t="shared" si="95"/>
        <v>6976000</v>
      </c>
      <c r="M70" s="19"/>
      <c r="N70" s="69">
        <v>13</v>
      </c>
      <c r="O70" s="69">
        <v>217700</v>
      </c>
      <c r="P70" s="69">
        <v>8</v>
      </c>
      <c r="Q70" s="69">
        <v>329900</v>
      </c>
      <c r="R70" s="69">
        <v>0</v>
      </c>
      <c r="S70" s="69">
        <v>0</v>
      </c>
      <c r="T70" s="69">
        <v>0</v>
      </c>
      <c r="U70" s="69">
        <v>329900</v>
      </c>
      <c r="V70" s="6">
        <v>-112200</v>
      </c>
      <c r="W70" s="6">
        <v>290</v>
      </c>
      <c r="X70" s="6">
        <v>6976000</v>
      </c>
      <c r="Y70" s="19"/>
      <c r="Z70" s="6">
        <v>0</v>
      </c>
      <c r="AA70" s="6">
        <v>0</v>
      </c>
      <c r="AB70" s="6">
        <v>0</v>
      </c>
      <c r="AC70" s="6">
        <v>0</v>
      </c>
      <c r="AD70" s="6">
        <v>0</v>
      </c>
      <c r="AE70" s="6">
        <v>0</v>
      </c>
      <c r="AF70" s="6">
        <v>0</v>
      </c>
      <c r="AG70" s="6">
        <v>0</v>
      </c>
      <c r="AH70" s="6">
        <v>0</v>
      </c>
      <c r="AI70" s="69">
        <v>0</v>
      </c>
      <c r="AJ70" s="69">
        <v>0</v>
      </c>
    </row>
    <row r="71" spans="1:36" s="4" customFormat="1" ht="17.25" customHeight="1" x14ac:dyDescent="0.15">
      <c r="A71" s="7">
        <v>2023.08</v>
      </c>
      <c r="B71" s="69">
        <f t="shared" si="85"/>
        <v>0</v>
      </c>
      <c r="C71" s="69">
        <f t="shared" si="86"/>
        <v>0</v>
      </c>
      <c r="D71" s="69">
        <f t="shared" si="87"/>
        <v>2</v>
      </c>
      <c r="E71" s="69">
        <f t="shared" si="88"/>
        <v>10300</v>
      </c>
      <c r="F71" s="69">
        <f t="shared" si="89"/>
        <v>0</v>
      </c>
      <c r="G71" s="69">
        <f t="shared" si="90"/>
        <v>0</v>
      </c>
      <c r="H71" s="69">
        <f t="shared" si="91"/>
        <v>0</v>
      </c>
      <c r="I71" s="69">
        <f t="shared" si="92"/>
        <v>10300</v>
      </c>
      <c r="J71" s="6">
        <f t="shared" si="93"/>
        <v>-10300</v>
      </c>
      <c r="K71" s="69">
        <f t="shared" si="94"/>
        <v>288</v>
      </c>
      <c r="L71" s="69">
        <f t="shared" si="95"/>
        <v>6965700</v>
      </c>
      <c r="M71" s="19"/>
      <c r="N71" s="69">
        <v>0</v>
      </c>
      <c r="O71" s="69">
        <v>0</v>
      </c>
      <c r="P71" s="69">
        <v>2</v>
      </c>
      <c r="Q71" s="69">
        <v>10300</v>
      </c>
      <c r="R71" s="69">
        <v>0</v>
      </c>
      <c r="S71" s="69">
        <v>0</v>
      </c>
      <c r="T71" s="69">
        <v>0</v>
      </c>
      <c r="U71" s="69">
        <v>10300</v>
      </c>
      <c r="V71" s="6">
        <v>-10300</v>
      </c>
      <c r="W71" s="6">
        <v>288</v>
      </c>
      <c r="X71" s="6">
        <v>6965700</v>
      </c>
      <c r="Y71" s="19"/>
      <c r="Z71" s="6">
        <v>0</v>
      </c>
      <c r="AA71" s="6">
        <v>0</v>
      </c>
      <c r="AB71" s="6">
        <v>0</v>
      </c>
      <c r="AC71" s="6">
        <v>0</v>
      </c>
      <c r="AD71" s="6">
        <v>0</v>
      </c>
      <c r="AE71" s="6">
        <v>0</v>
      </c>
      <c r="AF71" s="6">
        <v>0</v>
      </c>
      <c r="AG71" s="6">
        <v>0</v>
      </c>
      <c r="AH71" s="6">
        <v>0</v>
      </c>
      <c r="AI71" s="69">
        <v>0</v>
      </c>
      <c r="AJ71" s="69">
        <v>0</v>
      </c>
    </row>
    <row r="72" spans="1:36" s="4" customFormat="1" ht="17.25" customHeight="1" x14ac:dyDescent="0.15">
      <c r="A72" s="7">
        <v>2023.09</v>
      </c>
      <c r="B72" s="69">
        <f t="shared" si="85"/>
        <v>8</v>
      </c>
      <c r="C72" s="69">
        <f t="shared" si="86"/>
        <v>226900</v>
      </c>
      <c r="D72" s="69">
        <f t="shared" si="87"/>
        <v>12</v>
      </c>
      <c r="E72" s="69">
        <f t="shared" si="88"/>
        <v>302900</v>
      </c>
      <c r="F72" s="69">
        <f t="shared" si="89"/>
        <v>0</v>
      </c>
      <c r="G72" s="69">
        <f t="shared" si="90"/>
        <v>0</v>
      </c>
      <c r="H72" s="69">
        <f t="shared" si="91"/>
        <v>0</v>
      </c>
      <c r="I72" s="69">
        <f t="shared" si="92"/>
        <v>302900</v>
      </c>
      <c r="J72" s="6">
        <f t="shared" si="93"/>
        <v>-76000</v>
      </c>
      <c r="K72" s="69">
        <f t="shared" si="94"/>
        <v>291</v>
      </c>
      <c r="L72" s="69">
        <f t="shared" si="95"/>
        <v>6889700</v>
      </c>
      <c r="M72" s="19"/>
      <c r="N72" s="69">
        <v>8</v>
      </c>
      <c r="O72" s="69">
        <v>226900</v>
      </c>
      <c r="P72" s="69">
        <v>12</v>
      </c>
      <c r="Q72" s="69">
        <v>302900</v>
      </c>
      <c r="R72" s="69">
        <v>0</v>
      </c>
      <c r="S72" s="69">
        <v>0</v>
      </c>
      <c r="T72" s="69">
        <v>0</v>
      </c>
      <c r="U72" s="69">
        <v>302900</v>
      </c>
      <c r="V72" s="6">
        <v>-76000</v>
      </c>
      <c r="W72" s="6">
        <v>291</v>
      </c>
      <c r="X72" s="6">
        <v>6889700</v>
      </c>
      <c r="Y72" s="19"/>
      <c r="Z72" s="6">
        <v>0</v>
      </c>
      <c r="AA72" s="6">
        <v>0</v>
      </c>
      <c r="AB72" s="6">
        <v>0</v>
      </c>
      <c r="AC72" s="6">
        <v>0</v>
      </c>
      <c r="AD72" s="6">
        <v>0</v>
      </c>
      <c r="AE72" s="6">
        <v>0</v>
      </c>
      <c r="AF72" s="6">
        <v>0</v>
      </c>
      <c r="AG72" s="6">
        <v>0</v>
      </c>
      <c r="AH72" s="6">
        <v>0</v>
      </c>
      <c r="AI72" s="69">
        <v>0</v>
      </c>
      <c r="AJ72" s="69">
        <v>0</v>
      </c>
    </row>
    <row r="73" spans="1:36" s="4" customFormat="1" ht="17.25" customHeight="1" x14ac:dyDescent="0.15">
      <c r="A73" s="7" t="s">
        <v>286</v>
      </c>
      <c r="B73" s="69">
        <f t="shared" si="85"/>
        <v>3</v>
      </c>
      <c r="C73" s="69">
        <f t="shared" si="86"/>
        <v>167000</v>
      </c>
      <c r="D73" s="69">
        <f t="shared" si="87"/>
        <v>6</v>
      </c>
      <c r="E73" s="69">
        <f t="shared" si="88"/>
        <v>294500</v>
      </c>
      <c r="F73" s="69">
        <f t="shared" si="89"/>
        <v>0</v>
      </c>
      <c r="G73" s="69">
        <f t="shared" si="90"/>
        <v>200</v>
      </c>
      <c r="H73" s="69">
        <f t="shared" si="91"/>
        <v>0</v>
      </c>
      <c r="I73" s="69">
        <f t="shared" si="92"/>
        <v>294700</v>
      </c>
      <c r="J73" s="6">
        <f t="shared" si="93"/>
        <v>-127700</v>
      </c>
      <c r="K73" s="69">
        <f t="shared" si="94"/>
        <v>290</v>
      </c>
      <c r="L73" s="69">
        <f t="shared" si="95"/>
        <v>6762000</v>
      </c>
      <c r="M73" s="19"/>
      <c r="N73" s="69">
        <v>3</v>
      </c>
      <c r="O73" s="69">
        <v>167000</v>
      </c>
      <c r="P73" s="69">
        <v>6</v>
      </c>
      <c r="Q73" s="69">
        <v>294500</v>
      </c>
      <c r="R73" s="69">
        <v>0</v>
      </c>
      <c r="S73" s="69">
        <v>200</v>
      </c>
      <c r="T73" s="69">
        <v>0</v>
      </c>
      <c r="U73" s="69">
        <v>294700</v>
      </c>
      <c r="V73" s="6">
        <v>-127700</v>
      </c>
      <c r="W73" s="6">
        <v>290</v>
      </c>
      <c r="X73" s="6">
        <v>6762000</v>
      </c>
      <c r="Y73" s="19"/>
      <c r="Z73" s="6">
        <v>0</v>
      </c>
      <c r="AA73" s="6">
        <v>0</v>
      </c>
      <c r="AB73" s="6">
        <v>0</v>
      </c>
      <c r="AC73" s="6">
        <v>0</v>
      </c>
      <c r="AD73" s="6">
        <v>0</v>
      </c>
      <c r="AE73" s="6">
        <v>0</v>
      </c>
      <c r="AF73" s="6">
        <v>0</v>
      </c>
      <c r="AG73" s="6">
        <v>0</v>
      </c>
      <c r="AH73" s="6">
        <v>0</v>
      </c>
      <c r="AI73" s="69">
        <v>0</v>
      </c>
      <c r="AJ73" s="69">
        <v>0</v>
      </c>
    </row>
    <row r="74" spans="1:36" s="4" customFormat="1" ht="17.25" customHeight="1" x14ac:dyDescent="0.15">
      <c r="A74" s="7">
        <v>2023.11</v>
      </c>
      <c r="B74" s="69">
        <f t="shared" si="85"/>
        <v>7</v>
      </c>
      <c r="C74" s="69">
        <f t="shared" si="86"/>
        <v>105400</v>
      </c>
      <c r="D74" s="69">
        <f t="shared" si="87"/>
        <v>6</v>
      </c>
      <c r="E74" s="69">
        <f t="shared" si="88"/>
        <v>111000</v>
      </c>
      <c r="F74" s="69">
        <f t="shared" si="89"/>
        <v>0</v>
      </c>
      <c r="G74" s="69">
        <f t="shared" si="90"/>
        <v>0</v>
      </c>
      <c r="H74" s="69">
        <f t="shared" si="91"/>
        <v>0</v>
      </c>
      <c r="I74" s="69">
        <f t="shared" si="92"/>
        <v>111000</v>
      </c>
      <c r="J74" s="6">
        <f t="shared" si="93"/>
        <v>-5600</v>
      </c>
      <c r="K74" s="69">
        <f t="shared" si="94"/>
        <v>296</v>
      </c>
      <c r="L74" s="69">
        <f t="shared" si="95"/>
        <v>6756400</v>
      </c>
      <c r="M74" s="19"/>
      <c r="N74" s="69">
        <v>7</v>
      </c>
      <c r="O74" s="69">
        <v>105400</v>
      </c>
      <c r="P74" s="69">
        <v>6</v>
      </c>
      <c r="Q74" s="69">
        <v>111000</v>
      </c>
      <c r="R74" s="69">
        <v>0</v>
      </c>
      <c r="S74" s="69">
        <v>0</v>
      </c>
      <c r="T74" s="69">
        <v>0</v>
      </c>
      <c r="U74" s="69">
        <v>111000</v>
      </c>
      <c r="V74" s="6">
        <v>-5600</v>
      </c>
      <c r="W74" s="6">
        <v>296</v>
      </c>
      <c r="X74" s="6">
        <v>6756400</v>
      </c>
      <c r="Y74" s="19"/>
      <c r="Z74" s="6">
        <v>0</v>
      </c>
      <c r="AA74" s="6">
        <v>0</v>
      </c>
      <c r="AB74" s="6">
        <v>0</v>
      </c>
      <c r="AC74" s="6">
        <v>0</v>
      </c>
      <c r="AD74" s="6">
        <v>0</v>
      </c>
      <c r="AE74" s="6">
        <v>0</v>
      </c>
      <c r="AF74" s="6">
        <v>0</v>
      </c>
      <c r="AG74" s="6">
        <v>0</v>
      </c>
      <c r="AH74" s="6">
        <v>0</v>
      </c>
      <c r="AI74" s="69">
        <v>0</v>
      </c>
      <c r="AJ74" s="69">
        <v>0</v>
      </c>
    </row>
    <row r="75" spans="1:36" s="4" customFormat="1" ht="17.25" customHeight="1" x14ac:dyDescent="0.15">
      <c r="A75" s="7">
        <v>2023.12</v>
      </c>
      <c r="B75" s="69">
        <f t="shared" si="85"/>
        <v>11</v>
      </c>
      <c r="C75" s="69">
        <f t="shared" si="86"/>
        <v>250500</v>
      </c>
      <c r="D75" s="69">
        <f t="shared" si="87"/>
        <v>5</v>
      </c>
      <c r="E75" s="69">
        <f t="shared" si="88"/>
        <v>37800</v>
      </c>
      <c r="F75" s="69">
        <f t="shared" si="89"/>
        <v>0</v>
      </c>
      <c r="G75" s="69">
        <f t="shared" si="90"/>
        <v>0</v>
      </c>
      <c r="H75" s="69">
        <f t="shared" si="91"/>
        <v>0</v>
      </c>
      <c r="I75" s="69">
        <f t="shared" si="92"/>
        <v>37800</v>
      </c>
      <c r="J75" s="6">
        <f t="shared" si="93"/>
        <v>212700</v>
      </c>
      <c r="K75" s="69">
        <f t="shared" si="94"/>
        <v>306</v>
      </c>
      <c r="L75" s="69">
        <f t="shared" si="95"/>
        <v>6969100</v>
      </c>
      <c r="M75" s="19"/>
      <c r="N75" s="69">
        <v>11</v>
      </c>
      <c r="O75" s="69">
        <v>250500</v>
      </c>
      <c r="P75" s="69">
        <v>5</v>
      </c>
      <c r="Q75" s="69">
        <v>37800</v>
      </c>
      <c r="R75" s="69">
        <v>0</v>
      </c>
      <c r="S75" s="69">
        <v>0</v>
      </c>
      <c r="T75" s="69">
        <v>0</v>
      </c>
      <c r="U75" s="69">
        <v>37800</v>
      </c>
      <c r="V75" s="6">
        <v>212700</v>
      </c>
      <c r="W75" s="6">
        <v>306</v>
      </c>
      <c r="X75" s="6">
        <v>6969100</v>
      </c>
      <c r="Y75" s="19"/>
      <c r="Z75" s="6">
        <v>0</v>
      </c>
      <c r="AA75" s="6">
        <v>0</v>
      </c>
      <c r="AB75" s="6">
        <v>0</v>
      </c>
      <c r="AC75" s="6">
        <v>0</v>
      </c>
      <c r="AD75" s="6">
        <v>0</v>
      </c>
      <c r="AE75" s="6">
        <v>0</v>
      </c>
      <c r="AF75" s="6">
        <v>0</v>
      </c>
      <c r="AG75" s="6">
        <v>0</v>
      </c>
      <c r="AH75" s="6">
        <v>0</v>
      </c>
      <c r="AI75" s="69">
        <v>0</v>
      </c>
      <c r="AJ75" s="69">
        <v>0</v>
      </c>
    </row>
    <row r="76" spans="1:36" s="4" customFormat="1" ht="17.25" customHeight="1" x14ac:dyDescent="0.15">
      <c r="A76" s="7">
        <v>2024.01</v>
      </c>
      <c r="B76" s="69">
        <f t="shared" si="85"/>
        <v>6</v>
      </c>
      <c r="C76" s="69">
        <f t="shared" si="86"/>
        <v>154000</v>
      </c>
      <c r="D76" s="69">
        <f t="shared" si="87"/>
        <v>9</v>
      </c>
      <c r="E76" s="69">
        <f t="shared" si="88"/>
        <v>495400</v>
      </c>
      <c r="F76" s="69">
        <f t="shared" si="89"/>
        <v>0</v>
      </c>
      <c r="G76" s="69">
        <f t="shared" si="90"/>
        <v>0</v>
      </c>
      <c r="H76" s="69">
        <f t="shared" si="91"/>
        <v>0</v>
      </c>
      <c r="I76" s="69">
        <f t="shared" si="92"/>
        <v>495400</v>
      </c>
      <c r="J76" s="6">
        <f t="shared" si="93"/>
        <v>-341400</v>
      </c>
      <c r="K76" s="69">
        <f t="shared" si="94"/>
        <v>304</v>
      </c>
      <c r="L76" s="69">
        <f t="shared" si="95"/>
        <v>6627700</v>
      </c>
      <c r="M76" s="19"/>
      <c r="N76" s="69">
        <v>6</v>
      </c>
      <c r="O76" s="69">
        <v>154000</v>
      </c>
      <c r="P76" s="69">
        <v>9</v>
      </c>
      <c r="Q76" s="69">
        <v>495400</v>
      </c>
      <c r="R76" s="69">
        <v>0</v>
      </c>
      <c r="S76" s="69">
        <v>0</v>
      </c>
      <c r="T76" s="69">
        <v>0</v>
      </c>
      <c r="U76" s="69">
        <v>495400</v>
      </c>
      <c r="V76" s="6">
        <v>-341400</v>
      </c>
      <c r="W76" s="6">
        <v>304</v>
      </c>
      <c r="X76" s="6">
        <v>6627700</v>
      </c>
      <c r="Y76" s="19"/>
      <c r="Z76" s="6">
        <v>0</v>
      </c>
      <c r="AA76" s="6">
        <v>0</v>
      </c>
      <c r="AB76" s="6">
        <v>0</v>
      </c>
      <c r="AC76" s="6">
        <v>0</v>
      </c>
      <c r="AD76" s="6">
        <v>0</v>
      </c>
      <c r="AE76" s="6">
        <v>0</v>
      </c>
      <c r="AF76" s="6">
        <v>0</v>
      </c>
      <c r="AG76" s="6">
        <v>0</v>
      </c>
      <c r="AH76" s="6">
        <v>0</v>
      </c>
      <c r="AI76" s="69">
        <v>0</v>
      </c>
      <c r="AJ76" s="69">
        <v>0</v>
      </c>
    </row>
    <row r="77" spans="1:36" s="4" customFormat="1" ht="17.25" customHeight="1" x14ac:dyDescent="0.15">
      <c r="A77" s="7">
        <v>2024.02</v>
      </c>
      <c r="B77" s="69">
        <f t="shared" si="85"/>
        <v>0</v>
      </c>
      <c r="C77" s="69">
        <f t="shared" si="86"/>
        <v>0</v>
      </c>
      <c r="D77" s="69">
        <f t="shared" si="87"/>
        <v>0</v>
      </c>
      <c r="E77" s="69">
        <f t="shared" si="88"/>
        <v>0</v>
      </c>
      <c r="F77" s="69">
        <f t="shared" si="89"/>
        <v>0</v>
      </c>
      <c r="G77" s="69">
        <f t="shared" si="90"/>
        <v>0</v>
      </c>
      <c r="H77" s="69">
        <f t="shared" si="91"/>
        <v>0</v>
      </c>
      <c r="I77" s="69">
        <f t="shared" si="92"/>
        <v>0</v>
      </c>
      <c r="J77" s="6">
        <f t="shared" si="93"/>
        <v>0</v>
      </c>
      <c r="K77" s="69">
        <f t="shared" si="94"/>
        <v>304</v>
      </c>
      <c r="L77" s="69">
        <f t="shared" si="95"/>
        <v>6627700</v>
      </c>
      <c r="M77" s="19"/>
      <c r="N77" s="69">
        <v>0</v>
      </c>
      <c r="O77" s="69">
        <v>0</v>
      </c>
      <c r="P77" s="69">
        <v>0</v>
      </c>
      <c r="Q77" s="69">
        <v>0</v>
      </c>
      <c r="R77" s="69">
        <v>0</v>
      </c>
      <c r="S77" s="69">
        <v>0</v>
      </c>
      <c r="T77" s="69">
        <v>0</v>
      </c>
      <c r="U77" s="69">
        <v>0</v>
      </c>
      <c r="V77" s="6">
        <v>0</v>
      </c>
      <c r="W77" s="6">
        <v>304</v>
      </c>
      <c r="X77" s="6">
        <v>6627700</v>
      </c>
      <c r="Y77" s="19"/>
      <c r="Z77" s="6">
        <v>0</v>
      </c>
      <c r="AA77" s="6">
        <v>0</v>
      </c>
      <c r="AB77" s="6">
        <v>0</v>
      </c>
      <c r="AC77" s="6">
        <v>0</v>
      </c>
      <c r="AD77" s="6">
        <v>0</v>
      </c>
      <c r="AE77" s="6">
        <v>0</v>
      </c>
      <c r="AF77" s="6">
        <v>0</v>
      </c>
      <c r="AG77" s="6">
        <v>0</v>
      </c>
      <c r="AH77" s="6">
        <v>0</v>
      </c>
      <c r="AI77" s="69">
        <v>0</v>
      </c>
      <c r="AJ77" s="69">
        <v>0</v>
      </c>
    </row>
    <row r="78" spans="1:36" s="4" customFormat="1" ht="17.25" customHeight="1" x14ac:dyDescent="0.15">
      <c r="A78" s="7">
        <v>2024.03</v>
      </c>
      <c r="B78" s="69">
        <f t="shared" si="85"/>
        <v>0</v>
      </c>
      <c r="C78" s="69">
        <f t="shared" si="86"/>
        <v>0</v>
      </c>
      <c r="D78" s="69">
        <f t="shared" si="87"/>
        <v>11</v>
      </c>
      <c r="E78" s="69">
        <f t="shared" si="88"/>
        <v>43600</v>
      </c>
      <c r="F78" s="69">
        <f t="shared" si="89"/>
        <v>0</v>
      </c>
      <c r="G78" s="69">
        <f t="shared" si="90"/>
        <v>100</v>
      </c>
      <c r="H78" s="69">
        <f t="shared" si="91"/>
        <v>0</v>
      </c>
      <c r="I78" s="69">
        <f t="shared" si="92"/>
        <v>43700</v>
      </c>
      <c r="J78" s="6">
        <f t="shared" si="93"/>
        <v>-43700</v>
      </c>
      <c r="K78" s="69">
        <f t="shared" si="94"/>
        <v>301</v>
      </c>
      <c r="L78" s="69">
        <f t="shared" si="95"/>
        <v>6584000</v>
      </c>
      <c r="M78" s="19"/>
      <c r="N78" s="69">
        <v>0</v>
      </c>
      <c r="O78" s="69">
        <v>0</v>
      </c>
      <c r="P78" s="69">
        <v>11</v>
      </c>
      <c r="Q78" s="69">
        <v>43600</v>
      </c>
      <c r="R78" s="69">
        <v>0</v>
      </c>
      <c r="S78" s="69">
        <v>100</v>
      </c>
      <c r="T78" s="69">
        <v>0</v>
      </c>
      <c r="U78" s="69">
        <v>43700</v>
      </c>
      <c r="V78" s="6">
        <v>-43700</v>
      </c>
      <c r="W78" s="6">
        <v>301</v>
      </c>
      <c r="X78" s="6">
        <v>6584000</v>
      </c>
      <c r="Y78" s="19"/>
      <c r="Z78" s="6">
        <v>0</v>
      </c>
      <c r="AA78" s="6">
        <v>0</v>
      </c>
      <c r="AB78" s="6">
        <v>0</v>
      </c>
      <c r="AC78" s="6">
        <v>0</v>
      </c>
      <c r="AD78" s="6">
        <v>0</v>
      </c>
      <c r="AE78" s="6">
        <v>0</v>
      </c>
      <c r="AF78" s="6">
        <v>0</v>
      </c>
      <c r="AG78" s="6">
        <v>0</v>
      </c>
      <c r="AH78" s="6">
        <v>0</v>
      </c>
      <c r="AI78" s="69">
        <v>0</v>
      </c>
      <c r="AJ78" s="69">
        <v>0</v>
      </c>
    </row>
    <row r="79" spans="1:36" s="4" customFormat="1" ht="17.25" customHeight="1" x14ac:dyDescent="0.15">
      <c r="A79" s="7">
        <v>2024.04</v>
      </c>
      <c r="B79" s="69">
        <f t="shared" si="85"/>
        <v>0</v>
      </c>
      <c r="C79" s="69">
        <f t="shared" si="86"/>
        <v>0</v>
      </c>
      <c r="D79" s="69">
        <f t="shared" si="87"/>
        <v>1</v>
      </c>
      <c r="E79" s="69">
        <f t="shared" si="88"/>
        <v>55000</v>
      </c>
      <c r="F79" s="69">
        <f t="shared" si="89"/>
        <v>0</v>
      </c>
      <c r="G79" s="69">
        <f t="shared" si="90"/>
        <v>0</v>
      </c>
      <c r="H79" s="69">
        <f t="shared" si="91"/>
        <v>0</v>
      </c>
      <c r="I79" s="69">
        <f t="shared" si="92"/>
        <v>55000</v>
      </c>
      <c r="J79" s="6">
        <f>C79-I79</f>
        <v>-55000</v>
      </c>
      <c r="K79" s="69">
        <f>W79+AI79</f>
        <v>300</v>
      </c>
      <c r="L79" s="69">
        <f>X79+AJ79</f>
        <v>6529000</v>
      </c>
      <c r="M79" s="19"/>
      <c r="N79" s="69">
        <v>0</v>
      </c>
      <c r="O79" s="69">
        <v>0</v>
      </c>
      <c r="P79" s="69">
        <v>1</v>
      </c>
      <c r="Q79" s="69">
        <v>55000</v>
      </c>
      <c r="R79" s="69">
        <v>0</v>
      </c>
      <c r="S79" s="69">
        <v>0</v>
      </c>
      <c r="T79" s="69">
        <v>0</v>
      </c>
      <c r="U79" s="69">
        <v>55000</v>
      </c>
      <c r="V79" s="6">
        <v>-55000</v>
      </c>
      <c r="W79" s="6">
        <v>300</v>
      </c>
      <c r="X79" s="6">
        <v>6529000</v>
      </c>
      <c r="Y79" s="19"/>
      <c r="Z79" s="6">
        <v>0</v>
      </c>
      <c r="AA79" s="6">
        <v>0</v>
      </c>
      <c r="AB79" s="6">
        <v>0</v>
      </c>
      <c r="AC79" s="6">
        <v>0</v>
      </c>
      <c r="AD79" s="6">
        <v>0</v>
      </c>
      <c r="AE79" s="6">
        <v>0</v>
      </c>
      <c r="AF79" s="6">
        <v>0</v>
      </c>
      <c r="AG79" s="6">
        <v>0</v>
      </c>
      <c r="AH79" s="6">
        <v>0</v>
      </c>
      <c r="AI79" s="69">
        <v>0</v>
      </c>
      <c r="AJ79" s="69">
        <v>0</v>
      </c>
    </row>
    <row r="80" spans="1:36" s="4" customFormat="1" ht="17.25" customHeight="1" x14ac:dyDescent="0.15">
      <c r="A80" s="7">
        <v>2024.05</v>
      </c>
      <c r="B80" s="69">
        <f t="shared" ref="B80:B91" si="96">N80+Z80</f>
        <v>7</v>
      </c>
      <c r="C80" s="69">
        <f t="shared" ref="C80:C91" si="97">O80+AA80</f>
        <v>200000</v>
      </c>
      <c r="D80" s="69">
        <f t="shared" ref="D80:D91" si="98">P80+AB80</f>
        <v>10</v>
      </c>
      <c r="E80" s="69">
        <f t="shared" ref="E80:E91" si="99">Q80+AC80</f>
        <v>227900</v>
      </c>
      <c r="F80" s="69">
        <f t="shared" ref="F80:F91" si="100">R80+AD80</f>
        <v>0</v>
      </c>
      <c r="G80" s="69">
        <f t="shared" ref="G80:G91" si="101">S80+AE80</f>
        <v>0</v>
      </c>
      <c r="H80" s="69">
        <f t="shared" ref="H80:H91" si="102">T80+AF80</f>
        <v>0</v>
      </c>
      <c r="I80" s="69">
        <f t="shared" ref="I80:I91" si="103">U80+AG80</f>
        <v>227900</v>
      </c>
      <c r="J80" s="6">
        <f t="shared" ref="J80:J90" si="104">C80-I80</f>
        <v>-27900</v>
      </c>
      <c r="K80" s="69">
        <f t="shared" ref="K80:K90" si="105">W80+AI80</f>
        <v>301</v>
      </c>
      <c r="L80" s="69">
        <f t="shared" ref="L80:L90" si="106">X80+AJ80</f>
        <v>6501100</v>
      </c>
      <c r="M80" s="19"/>
      <c r="N80" s="69">
        <v>7</v>
      </c>
      <c r="O80" s="69">
        <v>200000</v>
      </c>
      <c r="P80" s="69">
        <v>10</v>
      </c>
      <c r="Q80" s="69">
        <v>227900</v>
      </c>
      <c r="R80" s="69">
        <v>0</v>
      </c>
      <c r="S80" s="69">
        <v>0</v>
      </c>
      <c r="T80" s="69">
        <v>0</v>
      </c>
      <c r="U80" s="69">
        <v>227900</v>
      </c>
      <c r="V80" s="6">
        <v>-27900</v>
      </c>
      <c r="W80" s="6">
        <v>301</v>
      </c>
      <c r="X80" s="6">
        <v>6501100</v>
      </c>
      <c r="Y80" s="19"/>
      <c r="Z80" s="6">
        <v>0</v>
      </c>
      <c r="AA80" s="6">
        <v>0</v>
      </c>
      <c r="AB80" s="6">
        <v>0</v>
      </c>
      <c r="AC80" s="6">
        <v>0</v>
      </c>
      <c r="AD80" s="6">
        <v>0</v>
      </c>
      <c r="AE80" s="6">
        <v>0</v>
      </c>
      <c r="AF80" s="6">
        <v>0</v>
      </c>
      <c r="AG80" s="6">
        <v>0</v>
      </c>
      <c r="AH80" s="6">
        <v>0</v>
      </c>
      <c r="AI80" s="69">
        <v>0</v>
      </c>
      <c r="AJ80" s="69">
        <v>0</v>
      </c>
    </row>
    <row r="81" spans="1:36" s="4" customFormat="1" ht="17.25" customHeight="1" x14ac:dyDescent="0.15">
      <c r="A81" s="7">
        <v>2024.06</v>
      </c>
      <c r="B81" s="69">
        <f t="shared" si="96"/>
        <v>6</v>
      </c>
      <c r="C81" s="69">
        <f t="shared" si="97"/>
        <v>167500</v>
      </c>
      <c r="D81" s="69">
        <f t="shared" si="98"/>
        <v>10</v>
      </c>
      <c r="E81" s="69">
        <f t="shared" si="99"/>
        <v>155800</v>
      </c>
      <c r="F81" s="69">
        <f t="shared" si="100"/>
        <v>0</v>
      </c>
      <c r="G81" s="69">
        <f t="shared" si="101"/>
        <v>0</v>
      </c>
      <c r="H81" s="69">
        <f t="shared" si="102"/>
        <v>0</v>
      </c>
      <c r="I81" s="69">
        <f t="shared" si="103"/>
        <v>155800</v>
      </c>
      <c r="J81" s="6">
        <f t="shared" si="104"/>
        <v>11700</v>
      </c>
      <c r="K81" s="69">
        <f t="shared" si="105"/>
        <v>302</v>
      </c>
      <c r="L81" s="69">
        <f t="shared" si="106"/>
        <v>6512800</v>
      </c>
      <c r="M81" s="19"/>
      <c r="N81" s="69">
        <v>6</v>
      </c>
      <c r="O81" s="69">
        <v>167500</v>
      </c>
      <c r="P81" s="69">
        <v>10</v>
      </c>
      <c r="Q81" s="69">
        <v>155800</v>
      </c>
      <c r="R81" s="69">
        <v>0</v>
      </c>
      <c r="S81" s="69">
        <v>0</v>
      </c>
      <c r="T81" s="69">
        <v>0</v>
      </c>
      <c r="U81" s="69">
        <v>155800</v>
      </c>
      <c r="V81" s="6">
        <v>11700</v>
      </c>
      <c r="W81" s="6">
        <v>302</v>
      </c>
      <c r="X81" s="6">
        <v>6512800</v>
      </c>
      <c r="Y81" s="19"/>
      <c r="Z81" s="6">
        <v>0</v>
      </c>
      <c r="AA81" s="6">
        <v>0</v>
      </c>
      <c r="AB81" s="6">
        <v>0</v>
      </c>
      <c r="AC81" s="6">
        <v>0</v>
      </c>
      <c r="AD81" s="6">
        <v>0</v>
      </c>
      <c r="AE81" s="6">
        <v>0</v>
      </c>
      <c r="AF81" s="6">
        <v>0</v>
      </c>
      <c r="AG81" s="6">
        <v>0</v>
      </c>
      <c r="AH81" s="6">
        <v>0</v>
      </c>
      <c r="AI81" s="69">
        <v>0</v>
      </c>
      <c r="AJ81" s="69">
        <v>0</v>
      </c>
    </row>
    <row r="82" spans="1:36" s="4" customFormat="1" ht="17.25" customHeight="1" x14ac:dyDescent="0.15">
      <c r="A82" s="7">
        <v>2024.07</v>
      </c>
      <c r="B82" s="69">
        <f t="shared" si="96"/>
        <v>1</v>
      </c>
      <c r="C82" s="69">
        <f t="shared" si="97"/>
        <v>10000</v>
      </c>
      <c r="D82" s="69">
        <f t="shared" si="98"/>
        <v>9</v>
      </c>
      <c r="E82" s="69">
        <f t="shared" si="99"/>
        <v>215000</v>
      </c>
      <c r="F82" s="69">
        <f t="shared" si="100"/>
        <v>0</v>
      </c>
      <c r="G82" s="69">
        <f t="shared" si="101"/>
        <v>0</v>
      </c>
      <c r="H82" s="69">
        <f t="shared" si="102"/>
        <v>0</v>
      </c>
      <c r="I82" s="69">
        <f t="shared" si="103"/>
        <v>215000</v>
      </c>
      <c r="J82" s="6">
        <f t="shared" si="104"/>
        <v>-205000</v>
      </c>
      <c r="K82" s="69">
        <f t="shared" si="105"/>
        <v>295</v>
      </c>
      <c r="L82" s="69">
        <f t="shared" si="106"/>
        <v>6307800</v>
      </c>
      <c r="M82" s="19"/>
      <c r="N82" s="69">
        <v>1</v>
      </c>
      <c r="O82" s="69">
        <v>10000</v>
      </c>
      <c r="P82" s="69">
        <v>9</v>
      </c>
      <c r="Q82" s="69">
        <v>215000</v>
      </c>
      <c r="R82" s="69">
        <v>0</v>
      </c>
      <c r="S82" s="69">
        <v>0</v>
      </c>
      <c r="T82" s="69">
        <v>0</v>
      </c>
      <c r="U82" s="69">
        <v>215000</v>
      </c>
      <c r="V82" s="6">
        <v>-205000</v>
      </c>
      <c r="W82" s="6">
        <v>295</v>
      </c>
      <c r="X82" s="6">
        <v>6307800</v>
      </c>
      <c r="Y82" s="19"/>
      <c r="Z82" s="6">
        <v>0</v>
      </c>
      <c r="AA82" s="6">
        <v>0</v>
      </c>
      <c r="AB82" s="6">
        <v>0</v>
      </c>
      <c r="AC82" s="6">
        <v>0</v>
      </c>
      <c r="AD82" s="6">
        <v>0</v>
      </c>
      <c r="AE82" s="6">
        <v>0</v>
      </c>
      <c r="AF82" s="6">
        <v>0</v>
      </c>
      <c r="AG82" s="6">
        <v>0</v>
      </c>
      <c r="AH82" s="6">
        <v>0</v>
      </c>
      <c r="AI82" s="69">
        <v>0</v>
      </c>
      <c r="AJ82" s="69">
        <v>0</v>
      </c>
    </row>
    <row r="83" spans="1:36" s="4" customFormat="1" ht="17.25" customHeight="1" x14ac:dyDescent="0.15">
      <c r="A83" s="7">
        <v>2024.08</v>
      </c>
      <c r="B83" s="69">
        <f t="shared" si="96"/>
        <v>5</v>
      </c>
      <c r="C83" s="69">
        <f t="shared" si="97"/>
        <v>152200</v>
      </c>
      <c r="D83" s="69">
        <f t="shared" si="98"/>
        <v>1</v>
      </c>
      <c r="E83" s="69">
        <f t="shared" si="99"/>
        <v>21000</v>
      </c>
      <c r="F83" s="69">
        <f t="shared" si="100"/>
        <v>0</v>
      </c>
      <c r="G83" s="69">
        <f t="shared" si="101"/>
        <v>0</v>
      </c>
      <c r="H83" s="69">
        <f t="shared" si="102"/>
        <v>0</v>
      </c>
      <c r="I83" s="69">
        <f t="shared" si="103"/>
        <v>21000</v>
      </c>
      <c r="J83" s="6">
        <f t="shared" si="104"/>
        <v>131200</v>
      </c>
      <c r="K83" s="69">
        <f t="shared" si="105"/>
        <v>299</v>
      </c>
      <c r="L83" s="69">
        <f t="shared" si="106"/>
        <v>6439000</v>
      </c>
      <c r="M83" s="19"/>
      <c r="N83" s="69">
        <v>5</v>
      </c>
      <c r="O83" s="69">
        <v>152200</v>
      </c>
      <c r="P83" s="69">
        <v>1</v>
      </c>
      <c r="Q83" s="69">
        <v>21000</v>
      </c>
      <c r="R83" s="69">
        <v>0</v>
      </c>
      <c r="S83" s="69">
        <v>0</v>
      </c>
      <c r="T83" s="69">
        <v>0</v>
      </c>
      <c r="U83" s="69">
        <v>21000</v>
      </c>
      <c r="V83" s="6">
        <v>131200</v>
      </c>
      <c r="W83" s="6">
        <v>299</v>
      </c>
      <c r="X83" s="6">
        <v>6439000</v>
      </c>
      <c r="Y83" s="19"/>
      <c r="Z83" s="6">
        <v>0</v>
      </c>
      <c r="AA83" s="6">
        <v>0</v>
      </c>
      <c r="AB83" s="6">
        <v>0</v>
      </c>
      <c r="AC83" s="6">
        <v>0</v>
      </c>
      <c r="AD83" s="6">
        <v>0</v>
      </c>
      <c r="AE83" s="6">
        <v>0</v>
      </c>
      <c r="AF83" s="6">
        <v>0</v>
      </c>
      <c r="AG83" s="6">
        <v>0</v>
      </c>
      <c r="AH83" s="6">
        <v>0</v>
      </c>
      <c r="AI83" s="69">
        <v>0</v>
      </c>
      <c r="AJ83" s="69">
        <v>0</v>
      </c>
    </row>
    <row r="84" spans="1:36" s="4" customFormat="1" ht="17.25" customHeight="1" x14ac:dyDescent="0.15">
      <c r="A84" s="7">
        <v>2024.09</v>
      </c>
      <c r="B84" s="69">
        <f t="shared" si="96"/>
        <v>6</v>
      </c>
      <c r="C84" s="69">
        <f t="shared" si="97"/>
        <v>251600</v>
      </c>
      <c r="D84" s="69">
        <f t="shared" si="98"/>
        <v>11</v>
      </c>
      <c r="E84" s="69">
        <f t="shared" si="99"/>
        <v>34700</v>
      </c>
      <c r="F84" s="69">
        <f t="shared" si="100"/>
        <v>0</v>
      </c>
      <c r="G84" s="69">
        <f t="shared" si="101"/>
        <v>0</v>
      </c>
      <c r="H84" s="69">
        <f t="shared" si="102"/>
        <v>0</v>
      </c>
      <c r="I84" s="69">
        <f t="shared" si="103"/>
        <v>34700</v>
      </c>
      <c r="J84" s="6">
        <f t="shared" si="104"/>
        <v>216900</v>
      </c>
      <c r="K84" s="69">
        <f t="shared" si="105"/>
        <v>301</v>
      </c>
      <c r="L84" s="69">
        <f t="shared" si="106"/>
        <v>6655900</v>
      </c>
      <c r="M84" s="19"/>
      <c r="N84" s="69">
        <v>6</v>
      </c>
      <c r="O84" s="69">
        <v>251600</v>
      </c>
      <c r="P84" s="69">
        <v>11</v>
      </c>
      <c r="Q84" s="69">
        <v>34700</v>
      </c>
      <c r="R84" s="69">
        <v>0</v>
      </c>
      <c r="S84" s="69">
        <v>0</v>
      </c>
      <c r="T84" s="69">
        <v>0</v>
      </c>
      <c r="U84" s="69">
        <v>34700</v>
      </c>
      <c r="V84" s="6">
        <v>216900</v>
      </c>
      <c r="W84" s="6">
        <v>301</v>
      </c>
      <c r="X84" s="6">
        <v>6655900</v>
      </c>
      <c r="Y84" s="19"/>
      <c r="Z84" s="6">
        <v>0</v>
      </c>
      <c r="AA84" s="6">
        <v>0</v>
      </c>
      <c r="AB84" s="6">
        <v>0</v>
      </c>
      <c r="AC84" s="6">
        <v>0</v>
      </c>
      <c r="AD84" s="6">
        <v>0</v>
      </c>
      <c r="AE84" s="6">
        <v>0</v>
      </c>
      <c r="AF84" s="6">
        <v>0</v>
      </c>
      <c r="AG84" s="6">
        <v>0</v>
      </c>
      <c r="AH84" s="6">
        <v>0</v>
      </c>
      <c r="AI84" s="69">
        <v>0</v>
      </c>
      <c r="AJ84" s="69">
        <v>0</v>
      </c>
    </row>
    <row r="85" spans="1:36" s="4" customFormat="1" ht="17.25" customHeight="1" x14ac:dyDescent="0.15">
      <c r="A85" s="154" t="s">
        <v>299</v>
      </c>
      <c r="B85" s="69">
        <f t="shared" si="96"/>
        <v>8</v>
      </c>
      <c r="C85" s="69">
        <f t="shared" si="97"/>
        <v>206200</v>
      </c>
      <c r="D85" s="69">
        <f t="shared" si="98"/>
        <v>4</v>
      </c>
      <c r="E85" s="69">
        <f t="shared" si="99"/>
        <v>176200</v>
      </c>
      <c r="F85" s="69">
        <f t="shared" si="100"/>
        <v>0</v>
      </c>
      <c r="G85" s="69">
        <f t="shared" si="101"/>
        <v>0</v>
      </c>
      <c r="H85" s="69">
        <f t="shared" si="102"/>
        <v>0</v>
      </c>
      <c r="I85" s="69">
        <f t="shared" si="103"/>
        <v>176200</v>
      </c>
      <c r="J85" s="6">
        <f t="shared" si="104"/>
        <v>30000</v>
      </c>
      <c r="K85" s="69">
        <f t="shared" si="105"/>
        <v>305</v>
      </c>
      <c r="L85" s="69">
        <f t="shared" si="106"/>
        <v>6685900</v>
      </c>
      <c r="M85" s="19"/>
      <c r="N85" s="69">
        <v>8</v>
      </c>
      <c r="O85" s="69">
        <v>206200</v>
      </c>
      <c r="P85" s="69">
        <v>4</v>
      </c>
      <c r="Q85" s="69">
        <v>176200</v>
      </c>
      <c r="R85" s="69">
        <v>0</v>
      </c>
      <c r="S85" s="69">
        <v>0</v>
      </c>
      <c r="T85" s="69">
        <v>0</v>
      </c>
      <c r="U85" s="69">
        <v>176200</v>
      </c>
      <c r="V85" s="6">
        <v>30000</v>
      </c>
      <c r="W85" s="6">
        <v>305</v>
      </c>
      <c r="X85" s="6">
        <v>6685900</v>
      </c>
      <c r="Y85" s="19"/>
      <c r="Z85" s="6">
        <v>0</v>
      </c>
      <c r="AA85" s="6">
        <v>0</v>
      </c>
      <c r="AB85" s="6">
        <v>0</v>
      </c>
      <c r="AC85" s="6">
        <v>0</v>
      </c>
      <c r="AD85" s="6">
        <v>0</v>
      </c>
      <c r="AE85" s="6">
        <v>0</v>
      </c>
      <c r="AF85" s="6">
        <v>0</v>
      </c>
      <c r="AG85" s="6">
        <v>0</v>
      </c>
      <c r="AH85" s="6">
        <v>0</v>
      </c>
      <c r="AI85" s="69">
        <v>0</v>
      </c>
      <c r="AJ85" s="69">
        <v>0</v>
      </c>
    </row>
    <row r="86" spans="1:36" s="4" customFormat="1" ht="17.25" customHeight="1" x14ac:dyDescent="0.15">
      <c r="A86" s="7">
        <v>2024.11</v>
      </c>
      <c r="B86" s="69">
        <f t="shared" si="96"/>
        <v>14</v>
      </c>
      <c r="C86" s="69">
        <f t="shared" si="97"/>
        <v>243400</v>
      </c>
      <c r="D86" s="69">
        <f t="shared" si="98"/>
        <v>3</v>
      </c>
      <c r="E86" s="69">
        <f t="shared" si="99"/>
        <v>6500</v>
      </c>
      <c r="F86" s="69">
        <f t="shared" si="100"/>
        <v>0</v>
      </c>
      <c r="G86" s="69">
        <f t="shared" si="101"/>
        <v>0</v>
      </c>
      <c r="H86" s="69">
        <f t="shared" si="102"/>
        <v>0</v>
      </c>
      <c r="I86" s="69">
        <f t="shared" si="103"/>
        <v>6500</v>
      </c>
      <c r="J86" s="6">
        <f t="shared" si="104"/>
        <v>236900</v>
      </c>
      <c r="K86" s="69">
        <f t="shared" si="105"/>
        <v>318</v>
      </c>
      <c r="L86" s="69">
        <f t="shared" si="106"/>
        <v>6922800</v>
      </c>
      <c r="M86" s="19"/>
      <c r="N86" s="69">
        <v>14</v>
      </c>
      <c r="O86" s="69">
        <v>243400</v>
      </c>
      <c r="P86" s="69">
        <v>3</v>
      </c>
      <c r="Q86" s="69">
        <v>6500</v>
      </c>
      <c r="R86" s="69">
        <v>0</v>
      </c>
      <c r="S86" s="69">
        <v>0</v>
      </c>
      <c r="T86" s="69">
        <v>0</v>
      </c>
      <c r="U86" s="69">
        <v>6500</v>
      </c>
      <c r="V86" s="6">
        <v>236900</v>
      </c>
      <c r="W86" s="6">
        <v>318</v>
      </c>
      <c r="X86" s="6">
        <v>6922800</v>
      </c>
      <c r="Y86" s="19"/>
      <c r="Z86" s="6">
        <v>0</v>
      </c>
      <c r="AA86" s="6">
        <v>0</v>
      </c>
      <c r="AB86" s="6">
        <v>0</v>
      </c>
      <c r="AC86" s="6">
        <v>0</v>
      </c>
      <c r="AD86" s="6">
        <v>0</v>
      </c>
      <c r="AE86" s="6">
        <v>0</v>
      </c>
      <c r="AF86" s="6">
        <v>0</v>
      </c>
      <c r="AG86" s="6">
        <v>0</v>
      </c>
      <c r="AH86" s="6">
        <v>0</v>
      </c>
      <c r="AI86" s="69">
        <v>0</v>
      </c>
      <c r="AJ86" s="69">
        <v>0</v>
      </c>
    </row>
    <row r="87" spans="1:36" s="4" customFormat="1" ht="17.25" customHeight="1" x14ac:dyDescent="0.15">
      <c r="A87" s="7">
        <v>2024.12</v>
      </c>
      <c r="B87" s="69">
        <f t="shared" si="96"/>
        <v>10</v>
      </c>
      <c r="C87" s="69">
        <f t="shared" si="97"/>
        <v>156200</v>
      </c>
      <c r="D87" s="69">
        <f t="shared" si="98"/>
        <v>14</v>
      </c>
      <c r="E87" s="69">
        <f t="shared" si="99"/>
        <v>204400</v>
      </c>
      <c r="F87" s="69">
        <f t="shared" si="100"/>
        <v>0</v>
      </c>
      <c r="G87" s="69">
        <f t="shared" si="101"/>
        <v>0</v>
      </c>
      <c r="H87" s="69">
        <f t="shared" si="102"/>
        <v>0</v>
      </c>
      <c r="I87" s="69">
        <f t="shared" si="103"/>
        <v>204400</v>
      </c>
      <c r="J87" s="6">
        <f t="shared" si="104"/>
        <v>-48200</v>
      </c>
      <c r="K87" s="69">
        <f t="shared" si="105"/>
        <v>322</v>
      </c>
      <c r="L87" s="69">
        <f t="shared" si="106"/>
        <v>6874600</v>
      </c>
      <c r="M87" s="19"/>
      <c r="N87" s="69">
        <v>10</v>
      </c>
      <c r="O87" s="69">
        <v>156200</v>
      </c>
      <c r="P87" s="69">
        <v>14</v>
      </c>
      <c r="Q87" s="69">
        <v>204400</v>
      </c>
      <c r="R87" s="69">
        <v>0</v>
      </c>
      <c r="S87" s="69">
        <v>0</v>
      </c>
      <c r="T87" s="69">
        <v>0</v>
      </c>
      <c r="U87" s="69">
        <v>204400</v>
      </c>
      <c r="V87" s="6">
        <v>-48200</v>
      </c>
      <c r="W87" s="6">
        <v>322</v>
      </c>
      <c r="X87" s="6">
        <v>6874600</v>
      </c>
      <c r="Y87" s="19"/>
      <c r="Z87" s="6">
        <v>0</v>
      </c>
      <c r="AA87" s="6">
        <v>0</v>
      </c>
      <c r="AB87" s="6">
        <v>0</v>
      </c>
      <c r="AC87" s="6">
        <v>0</v>
      </c>
      <c r="AD87" s="6">
        <v>0</v>
      </c>
      <c r="AE87" s="6">
        <v>0</v>
      </c>
      <c r="AF87" s="6">
        <v>0</v>
      </c>
      <c r="AG87" s="6">
        <v>0</v>
      </c>
      <c r="AH87" s="6">
        <v>0</v>
      </c>
      <c r="AI87" s="69">
        <v>0</v>
      </c>
      <c r="AJ87" s="69">
        <v>0</v>
      </c>
    </row>
    <row r="88" spans="1:36" s="4" customFormat="1" ht="17.25" customHeight="1" x14ac:dyDescent="0.15">
      <c r="A88" s="7">
        <v>2025.01</v>
      </c>
      <c r="B88" s="69">
        <f t="shared" si="96"/>
        <v>8</v>
      </c>
      <c r="C88" s="69">
        <f t="shared" si="97"/>
        <v>124300</v>
      </c>
      <c r="D88" s="69">
        <f t="shared" si="98"/>
        <v>7</v>
      </c>
      <c r="E88" s="69">
        <f t="shared" si="99"/>
        <v>75400</v>
      </c>
      <c r="F88" s="69">
        <f t="shared" si="100"/>
        <v>0</v>
      </c>
      <c r="G88" s="69">
        <f t="shared" si="101"/>
        <v>0</v>
      </c>
      <c r="H88" s="69">
        <f t="shared" si="102"/>
        <v>0</v>
      </c>
      <c r="I88" s="69">
        <f t="shared" si="103"/>
        <v>75400</v>
      </c>
      <c r="J88" s="6">
        <f t="shared" si="104"/>
        <v>48900</v>
      </c>
      <c r="K88" s="69">
        <f t="shared" si="105"/>
        <v>324</v>
      </c>
      <c r="L88" s="69">
        <f t="shared" si="106"/>
        <v>6923500</v>
      </c>
      <c r="M88" s="19"/>
      <c r="N88" s="69">
        <v>8</v>
      </c>
      <c r="O88" s="69">
        <v>124300</v>
      </c>
      <c r="P88" s="69">
        <v>7</v>
      </c>
      <c r="Q88" s="69">
        <v>75400</v>
      </c>
      <c r="R88" s="69">
        <v>0</v>
      </c>
      <c r="S88" s="69">
        <v>0</v>
      </c>
      <c r="T88" s="69">
        <v>0</v>
      </c>
      <c r="U88" s="69">
        <v>75400</v>
      </c>
      <c r="V88" s="6">
        <v>48900</v>
      </c>
      <c r="W88" s="6">
        <v>324</v>
      </c>
      <c r="X88" s="6">
        <v>6923500</v>
      </c>
      <c r="Y88" s="19"/>
      <c r="Z88" s="6">
        <v>0</v>
      </c>
      <c r="AA88" s="6">
        <v>0</v>
      </c>
      <c r="AB88" s="6">
        <v>0</v>
      </c>
      <c r="AC88" s="6">
        <v>0</v>
      </c>
      <c r="AD88" s="6">
        <v>0</v>
      </c>
      <c r="AE88" s="6">
        <v>0</v>
      </c>
      <c r="AF88" s="6">
        <v>0</v>
      </c>
      <c r="AG88" s="6">
        <v>0</v>
      </c>
      <c r="AH88" s="6">
        <v>0</v>
      </c>
      <c r="AI88" s="69">
        <v>0</v>
      </c>
      <c r="AJ88" s="69">
        <v>0</v>
      </c>
    </row>
    <row r="89" spans="1:36" s="4" customFormat="1" ht="17.25" customHeight="1" x14ac:dyDescent="0.15">
      <c r="A89" s="7">
        <v>2025.02</v>
      </c>
      <c r="B89" s="69">
        <f t="shared" si="96"/>
        <v>0</v>
      </c>
      <c r="C89" s="69">
        <f t="shared" si="97"/>
        <v>0</v>
      </c>
      <c r="D89" s="69">
        <f t="shared" si="98"/>
        <v>4</v>
      </c>
      <c r="E89" s="69">
        <f t="shared" si="99"/>
        <v>58500</v>
      </c>
      <c r="F89" s="69">
        <f t="shared" si="100"/>
        <v>0</v>
      </c>
      <c r="G89" s="69">
        <f t="shared" si="101"/>
        <v>0</v>
      </c>
      <c r="H89" s="69">
        <f t="shared" si="102"/>
        <v>0</v>
      </c>
      <c r="I89" s="69">
        <f t="shared" si="103"/>
        <v>58500</v>
      </c>
      <c r="J89" s="6">
        <f t="shared" si="104"/>
        <v>-58500</v>
      </c>
      <c r="K89" s="69">
        <f t="shared" si="105"/>
        <v>320</v>
      </c>
      <c r="L89" s="69">
        <f t="shared" si="106"/>
        <v>6865000</v>
      </c>
      <c r="M89" s="19"/>
      <c r="N89" s="69">
        <v>0</v>
      </c>
      <c r="O89" s="69">
        <v>0</v>
      </c>
      <c r="P89" s="69">
        <v>4</v>
      </c>
      <c r="Q89" s="69">
        <v>58500</v>
      </c>
      <c r="R89" s="69">
        <v>0</v>
      </c>
      <c r="S89" s="69">
        <v>0</v>
      </c>
      <c r="T89" s="69">
        <v>0</v>
      </c>
      <c r="U89" s="69">
        <v>58500</v>
      </c>
      <c r="V89" s="6">
        <v>-58500</v>
      </c>
      <c r="W89" s="6">
        <v>320</v>
      </c>
      <c r="X89" s="6">
        <v>6865000</v>
      </c>
      <c r="Y89" s="19"/>
      <c r="Z89" s="6">
        <v>0</v>
      </c>
      <c r="AA89" s="6">
        <v>0</v>
      </c>
      <c r="AB89" s="6">
        <v>0</v>
      </c>
      <c r="AC89" s="6">
        <v>0</v>
      </c>
      <c r="AD89" s="6">
        <v>0</v>
      </c>
      <c r="AE89" s="6">
        <v>0</v>
      </c>
      <c r="AF89" s="6">
        <v>0</v>
      </c>
      <c r="AG89" s="6">
        <v>0</v>
      </c>
      <c r="AH89" s="6">
        <v>0</v>
      </c>
      <c r="AI89" s="69">
        <v>0</v>
      </c>
      <c r="AJ89" s="69">
        <v>0</v>
      </c>
    </row>
    <row r="90" spans="1:36" s="4" customFormat="1" ht="17.25" customHeight="1" x14ac:dyDescent="0.15">
      <c r="A90" s="7">
        <v>2025.03</v>
      </c>
      <c r="B90" s="69">
        <f t="shared" si="96"/>
        <v>2</v>
      </c>
      <c r="C90" s="69">
        <f t="shared" si="97"/>
        <v>30000</v>
      </c>
      <c r="D90" s="69">
        <f t="shared" si="98"/>
        <v>7</v>
      </c>
      <c r="E90" s="69">
        <f t="shared" si="99"/>
        <v>0</v>
      </c>
      <c r="F90" s="69">
        <f t="shared" si="100"/>
        <v>0</v>
      </c>
      <c r="G90" s="69">
        <f t="shared" si="101"/>
        <v>0</v>
      </c>
      <c r="H90" s="69">
        <f t="shared" si="102"/>
        <v>0</v>
      </c>
      <c r="I90" s="69">
        <f t="shared" si="103"/>
        <v>0</v>
      </c>
      <c r="J90" s="6">
        <f t="shared" si="104"/>
        <v>30000</v>
      </c>
      <c r="K90" s="69">
        <f t="shared" si="105"/>
        <v>322</v>
      </c>
      <c r="L90" s="69">
        <f t="shared" si="106"/>
        <v>6895000</v>
      </c>
      <c r="M90" s="19"/>
      <c r="N90" s="69">
        <v>2</v>
      </c>
      <c r="O90" s="69">
        <v>30000</v>
      </c>
      <c r="P90" s="69">
        <v>7</v>
      </c>
      <c r="Q90" s="69">
        <v>0</v>
      </c>
      <c r="R90" s="69">
        <v>0</v>
      </c>
      <c r="S90" s="69">
        <v>0</v>
      </c>
      <c r="T90" s="69">
        <v>0</v>
      </c>
      <c r="U90" s="69">
        <v>0</v>
      </c>
      <c r="V90" s="6">
        <v>30000</v>
      </c>
      <c r="W90" s="6">
        <v>322</v>
      </c>
      <c r="X90" s="6">
        <v>6895000</v>
      </c>
      <c r="Y90" s="19"/>
      <c r="Z90" s="6">
        <v>0</v>
      </c>
      <c r="AA90" s="6">
        <v>0</v>
      </c>
      <c r="AB90" s="6">
        <v>0</v>
      </c>
      <c r="AC90" s="6">
        <v>0</v>
      </c>
      <c r="AD90" s="6">
        <v>0</v>
      </c>
      <c r="AE90" s="6">
        <v>0</v>
      </c>
      <c r="AF90" s="6">
        <v>0</v>
      </c>
      <c r="AG90" s="6">
        <v>0</v>
      </c>
      <c r="AH90" s="6">
        <v>0</v>
      </c>
      <c r="AI90" s="69">
        <v>0</v>
      </c>
      <c r="AJ90" s="69">
        <v>0</v>
      </c>
    </row>
    <row r="91" spans="1:36" s="4" customFormat="1" ht="17.25" customHeight="1" x14ac:dyDescent="0.15">
      <c r="A91" s="7">
        <v>2025.04</v>
      </c>
      <c r="B91" s="69">
        <f t="shared" si="96"/>
        <v>0</v>
      </c>
      <c r="C91" s="69">
        <f t="shared" si="97"/>
        <v>0</v>
      </c>
      <c r="D91" s="69">
        <f t="shared" si="98"/>
        <v>1</v>
      </c>
      <c r="E91" s="69">
        <f t="shared" si="99"/>
        <v>24100</v>
      </c>
      <c r="F91" s="69">
        <f t="shared" si="100"/>
        <v>0</v>
      </c>
      <c r="G91" s="69">
        <f t="shared" si="101"/>
        <v>0</v>
      </c>
      <c r="H91" s="69">
        <f t="shared" si="102"/>
        <v>0</v>
      </c>
      <c r="I91" s="69">
        <f t="shared" si="103"/>
        <v>24100</v>
      </c>
      <c r="J91" s="6">
        <f>C91-I91</f>
        <v>-24100</v>
      </c>
      <c r="K91" s="69">
        <f>W91+AI91</f>
        <v>321</v>
      </c>
      <c r="L91" s="69">
        <f>X91+AJ91</f>
        <v>6870900</v>
      </c>
      <c r="M91" s="19"/>
      <c r="N91" s="69">
        <v>0</v>
      </c>
      <c r="O91" s="69">
        <v>0</v>
      </c>
      <c r="P91" s="69">
        <v>1</v>
      </c>
      <c r="Q91" s="69">
        <v>24100</v>
      </c>
      <c r="R91" s="69">
        <v>0</v>
      </c>
      <c r="S91" s="69">
        <v>0</v>
      </c>
      <c r="T91" s="69">
        <v>0</v>
      </c>
      <c r="U91" s="69">
        <v>24100</v>
      </c>
      <c r="V91" s="6">
        <v>-24100</v>
      </c>
      <c r="W91" s="6">
        <v>321</v>
      </c>
      <c r="X91" s="6">
        <v>6870900</v>
      </c>
      <c r="Y91" s="19"/>
      <c r="Z91" s="6">
        <v>0</v>
      </c>
      <c r="AA91" s="6">
        <v>0</v>
      </c>
      <c r="AB91" s="6">
        <v>0</v>
      </c>
      <c r="AC91" s="6">
        <v>0</v>
      </c>
      <c r="AD91" s="6">
        <v>0</v>
      </c>
      <c r="AE91" s="6">
        <v>0</v>
      </c>
      <c r="AF91" s="6">
        <v>0</v>
      </c>
      <c r="AG91" s="6">
        <v>0</v>
      </c>
      <c r="AH91" s="6">
        <v>0</v>
      </c>
      <c r="AI91" s="69">
        <v>0</v>
      </c>
      <c r="AJ91" s="69">
        <v>0</v>
      </c>
    </row>
    <row r="92" spans="1:36" s="4" customFormat="1" ht="17.25" customHeight="1" x14ac:dyDescent="0.15">
      <c r="A92" s="7">
        <v>2025.05</v>
      </c>
      <c r="B92" s="69">
        <f t="shared" ref="B92:B102" si="107">N92+Z92</f>
        <v>0</v>
      </c>
      <c r="C92" s="69">
        <f t="shared" ref="C92:C102" si="108">O92+AA92</f>
        <v>0</v>
      </c>
      <c r="D92" s="69">
        <f t="shared" ref="D92:D102" si="109">P92+AB92</f>
        <v>6</v>
      </c>
      <c r="E92" s="69">
        <f t="shared" ref="E92:E102" si="110">Q92+AC92</f>
        <v>11000</v>
      </c>
      <c r="F92" s="69">
        <f t="shared" ref="F92:F102" si="111">R92+AD92</f>
        <v>0</v>
      </c>
      <c r="G92" s="69">
        <f t="shared" ref="G92:G102" si="112">S92+AE92</f>
        <v>0</v>
      </c>
      <c r="H92" s="69">
        <f t="shared" ref="H92:H102" si="113">T92+AF92</f>
        <v>0</v>
      </c>
      <c r="I92" s="69">
        <f t="shared" ref="I92:I102" si="114">U92+AG92</f>
        <v>11000</v>
      </c>
      <c r="J92" s="6">
        <f t="shared" ref="J92:J102" si="115">C92-I92</f>
        <v>-11000</v>
      </c>
      <c r="K92" s="69">
        <f t="shared" ref="K92:K102" si="116">W92+AI92</f>
        <v>319</v>
      </c>
      <c r="L92" s="69">
        <f t="shared" ref="L92:L102" si="117">X92+AJ92</f>
        <v>6859900</v>
      </c>
      <c r="M92" s="19"/>
      <c r="N92" s="69">
        <v>0</v>
      </c>
      <c r="O92" s="69">
        <v>0</v>
      </c>
      <c r="P92" s="69">
        <v>6</v>
      </c>
      <c r="Q92" s="69">
        <v>11000</v>
      </c>
      <c r="R92" s="69">
        <v>0</v>
      </c>
      <c r="S92" s="69">
        <v>0</v>
      </c>
      <c r="T92" s="69">
        <v>0</v>
      </c>
      <c r="U92" s="69">
        <v>11000</v>
      </c>
      <c r="V92" s="6">
        <v>-11000</v>
      </c>
      <c r="W92" s="6">
        <v>319</v>
      </c>
      <c r="X92" s="6">
        <v>6859900</v>
      </c>
      <c r="Y92" s="19"/>
      <c r="Z92" s="6">
        <v>0</v>
      </c>
      <c r="AA92" s="6">
        <v>0</v>
      </c>
      <c r="AB92" s="6">
        <v>0</v>
      </c>
      <c r="AC92" s="6">
        <v>0</v>
      </c>
      <c r="AD92" s="6">
        <v>0</v>
      </c>
      <c r="AE92" s="6">
        <v>0</v>
      </c>
      <c r="AF92" s="6">
        <v>0</v>
      </c>
      <c r="AG92" s="6">
        <v>0</v>
      </c>
      <c r="AH92" s="6">
        <v>0</v>
      </c>
      <c r="AI92" s="69">
        <v>0</v>
      </c>
      <c r="AJ92" s="69">
        <v>0</v>
      </c>
    </row>
    <row r="93" spans="1:36" s="4" customFormat="1" ht="17.25" customHeight="1" x14ac:dyDescent="0.15">
      <c r="A93" s="7">
        <v>2025.06</v>
      </c>
      <c r="B93" s="69">
        <f t="shared" si="107"/>
        <v>12</v>
      </c>
      <c r="C93" s="69">
        <f t="shared" si="108"/>
        <v>188200</v>
      </c>
      <c r="D93" s="69">
        <f t="shared" si="109"/>
        <v>16</v>
      </c>
      <c r="E93" s="69">
        <f t="shared" si="110"/>
        <v>355600</v>
      </c>
      <c r="F93" s="69">
        <f t="shared" si="111"/>
        <v>0</v>
      </c>
      <c r="G93" s="69">
        <f t="shared" si="112"/>
        <v>0</v>
      </c>
      <c r="H93" s="69">
        <f t="shared" si="113"/>
        <v>0</v>
      </c>
      <c r="I93" s="69">
        <f t="shared" si="114"/>
        <v>355600</v>
      </c>
      <c r="J93" s="6">
        <f t="shared" si="115"/>
        <v>-167400</v>
      </c>
      <c r="K93" s="69">
        <f t="shared" si="116"/>
        <v>319</v>
      </c>
      <c r="L93" s="69">
        <f t="shared" si="117"/>
        <v>6692500</v>
      </c>
      <c r="M93" s="19"/>
      <c r="N93" s="69">
        <v>12</v>
      </c>
      <c r="O93" s="69">
        <v>188200</v>
      </c>
      <c r="P93" s="69">
        <v>16</v>
      </c>
      <c r="Q93" s="69">
        <v>355600</v>
      </c>
      <c r="R93" s="69">
        <v>0</v>
      </c>
      <c r="S93" s="69">
        <v>0</v>
      </c>
      <c r="T93" s="69">
        <v>0</v>
      </c>
      <c r="U93" s="69">
        <v>355600</v>
      </c>
      <c r="V93" s="6">
        <v>-167400</v>
      </c>
      <c r="W93" s="6">
        <v>319</v>
      </c>
      <c r="X93" s="6">
        <v>6692500</v>
      </c>
      <c r="Y93" s="19"/>
      <c r="Z93" s="6">
        <v>0</v>
      </c>
      <c r="AA93" s="6">
        <v>0</v>
      </c>
      <c r="AB93" s="6">
        <v>0</v>
      </c>
      <c r="AC93" s="6">
        <v>0</v>
      </c>
      <c r="AD93" s="6">
        <v>0</v>
      </c>
      <c r="AE93" s="6">
        <v>0</v>
      </c>
      <c r="AF93" s="6">
        <v>0</v>
      </c>
      <c r="AG93" s="6">
        <v>0</v>
      </c>
      <c r="AH93" s="6">
        <v>0</v>
      </c>
      <c r="AI93" s="69">
        <v>0</v>
      </c>
      <c r="AJ93" s="69">
        <v>0</v>
      </c>
    </row>
    <row r="94" spans="1:36" s="4" customFormat="1" ht="17.25" customHeight="1" x14ac:dyDescent="0.15">
      <c r="A94" s="7">
        <v>2025.07</v>
      </c>
      <c r="B94" s="69">
        <f t="shared" si="107"/>
        <v>9</v>
      </c>
      <c r="C94" s="69">
        <f t="shared" si="108"/>
        <v>177700</v>
      </c>
      <c r="D94" s="69">
        <f t="shared" si="109"/>
        <v>7</v>
      </c>
      <c r="E94" s="69">
        <f t="shared" si="110"/>
        <v>63200</v>
      </c>
      <c r="F94" s="69">
        <f t="shared" si="111"/>
        <v>0</v>
      </c>
      <c r="G94" s="69">
        <f t="shared" si="112"/>
        <v>0</v>
      </c>
      <c r="H94" s="69">
        <f t="shared" si="113"/>
        <v>0</v>
      </c>
      <c r="I94" s="69">
        <f t="shared" si="114"/>
        <v>63200</v>
      </c>
      <c r="J94" s="6">
        <f t="shared" si="115"/>
        <v>114500</v>
      </c>
      <c r="K94" s="69">
        <f t="shared" si="116"/>
        <v>322</v>
      </c>
      <c r="L94" s="69">
        <f t="shared" si="117"/>
        <v>6807000</v>
      </c>
      <c r="M94" s="19"/>
      <c r="N94" s="69">
        <v>9</v>
      </c>
      <c r="O94" s="69">
        <v>177700</v>
      </c>
      <c r="P94" s="69">
        <v>7</v>
      </c>
      <c r="Q94" s="69">
        <v>63200</v>
      </c>
      <c r="R94" s="69">
        <v>0</v>
      </c>
      <c r="S94" s="69">
        <v>0</v>
      </c>
      <c r="T94" s="69">
        <v>0</v>
      </c>
      <c r="U94" s="69">
        <v>63200</v>
      </c>
      <c r="V94" s="6">
        <v>114500</v>
      </c>
      <c r="W94" s="6">
        <v>322</v>
      </c>
      <c r="X94" s="6">
        <v>6807000</v>
      </c>
      <c r="Y94" s="19"/>
      <c r="Z94" s="6">
        <v>0</v>
      </c>
      <c r="AA94" s="6">
        <v>0</v>
      </c>
      <c r="AB94" s="6">
        <v>0</v>
      </c>
      <c r="AC94" s="6">
        <v>0</v>
      </c>
      <c r="AD94" s="6">
        <v>0</v>
      </c>
      <c r="AE94" s="6">
        <v>0</v>
      </c>
      <c r="AF94" s="6">
        <v>0</v>
      </c>
      <c r="AG94" s="6">
        <v>0</v>
      </c>
      <c r="AH94" s="6">
        <v>0</v>
      </c>
      <c r="AI94" s="69">
        <v>0</v>
      </c>
      <c r="AJ94" s="69">
        <v>0</v>
      </c>
    </row>
    <row r="95" spans="1:36" s="4" customFormat="1" ht="17.25" customHeight="1" x14ac:dyDescent="0.15">
      <c r="A95" s="7">
        <v>2025.08</v>
      </c>
      <c r="B95" s="69">
        <f t="shared" si="107"/>
        <v>0</v>
      </c>
      <c r="C95" s="69">
        <f t="shared" si="108"/>
        <v>0</v>
      </c>
      <c r="D95" s="69">
        <f t="shared" si="109"/>
        <v>0</v>
      </c>
      <c r="E95" s="69">
        <f t="shared" si="110"/>
        <v>0</v>
      </c>
      <c r="F95" s="69">
        <f t="shared" si="111"/>
        <v>0</v>
      </c>
      <c r="G95" s="69">
        <f t="shared" si="112"/>
        <v>0</v>
      </c>
      <c r="H95" s="69">
        <f t="shared" si="113"/>
        <v>0</v>
      </c>
      <c r="I95" s="69">
        <f t="shared" si="114"/>
        <v>0</v>
      </c>
      <c r="J95" s="6">
        <f t="shared" si="115"/>
        <v>0</v>
      </c>
      <c r="K95" s="69">
        <f t="shared" si="116"/>
        <v>322</v>
      </c>
      <c r="L95" s="69">
        <f t="shared" si="117"/>
        <v>6807000</v>
      </c>
      <c r="M95" s="19"/>
      <c r="N95" s="69">
        <v>0</v>
      </c>
      <c r="O95" s="69">
        <v>0</v>
      </c>
      <c r="P95" s="69">
        <v>0</v>
      </c>
      <c r="Q95" s="69">
        <v>0</v>
      </c>
      <c r="R95" s="69">
        <v>0</v>
      </c>
      <c r="S95" s="69">
        <v>0</v>
      </c>
      <c r="T95" s="69">
        <v>0</v>
      </c>
      <c r="U95" s="69">
        <v>0</v>
      </c>
      <c r="V95" s="6">
        <v>0</v>
      </c>
      <c r="W95" s="6">
        <v>322</v>
      </c>
      <c r="X95" s="6">
        <v>6807000</v>
      </c>
      <c r="Y95" s="19"/>
      <c r="Z95" s="6">
        <v>0</v>
      </c>
      <c r="AA95" s="6">
        <v>0</v>
      </c>
      <c r="AB95" s="6">
        <v>0</v>
      </c>
      <c r="AC95" s="6">
        <v>0</v>
      </c>
      <c r="AD95" s="6">
        <v>0</v>
      </c>
      <c r="AE95" s="6">
        <v>0</v>
      </c>
      <c r="AF95" s="6">
        <v>0</v>
      </c>
      <c r="AG95" s="6">
        <v>0</v>
      </c>
      <c r="AH95" s="6">
        <v>0</v>
      </c>
      <c r="AI95" s="69">
        <v>0</v>
      </c>
      <c r="AJ95" s="69">
        <v>0</v>
      </c>
    </row>
    <row r="96" spans="1:36" s="4" customFormat="1" ht="17.25" customHeight="1" x14ac:dyDescent="0.15">
      <c r="A96" s="7">
        <v>2025.09</v>
      </c>
      <c r="B96" s="69">
        <f t="shared" si="107"/>
        <v>5</v>
      </c>
      <c r="C96" s="69">
        <f t="shared" si="108"/>
        <v>121900</v>
      </c>
      <c r="D96" s="69">
        <f t="shared" si="109"/>
        <v>11</v>
      </c>
      <c r="E96" s="69">
        <f t="shared" si="110"/>
        <v>132100</v>
      </c>
      <c r="F96" s="69">
        <f t="shared" si="111"/>
        <v>0</v>
      </c>
      <c r="G96" s="69">
        <f t="shared" si="112"/>
        <v>0</v>
      </c>
      <c r="H96" s="69">
        <f t="shared" si="113"/>
        <v>0</v>
      </c>
      <c r="I96" s="69">
        <f t="shared" si="114"/>
        <v>132100</v>
      </c>
      <c r="J96" s="6">
        <f t="shared" si="115"/>
        <v>-10200</v>
      </c>
      <c r="K96" s="69">
        <f t="shared" si="116"/>
        <v>321</v>
      </c>
      <c r="L96" s="69">
        <f t="shared" si="117"/>
        <v>6796800</v>
      </c>
      <c r="M96" s="19"/>
      <c r="N96" s="69">
        <v>5</v>
      </c>
      <c r="O96" s="69">
        <v>121900</v>
      </c>
      <c r="P96" s="69">
        <v>11</v>
      </c>
      <c r="Q96" s="69">
        <v>132100</v>
      </c>
      <c r="R96" s="69">
        <v>0</v>
      </c>
      <c r="S96" s="69">
        <v>0</v>
      </c>
      <c r="T96" s="69">
        <v>0</v>
      </c>
      <c r="U96" s="69">
        <v>132100</v>
      </c>
      <c r="V96" s="6">
        <v>-10200</v>
      </c>
      <c r="W96" s="6">
        <v>321</v>
      </c>
      <c r="X96" s="6">
        <v>6796800</v>
      </c>
      <c r="Y96" s="19"/>
      <c r="Z96" s="6">
        <v>0</v>
      </c>
      <c r="AA96" s="6">
        <v>0</v>
      </c>
      <c r="AB96" s="6">
        <v>0</v>
      </c>
      <c r="AC96" s="6">
        <v>0</v>
      </c>
      <c r="AD96" s="6">
        <v>0</v>
      </c>
      <c r="AE96" s="6">
        <v>0</v>
      </c>
      <c r="AF96" s="6">
        <v>0</v>
      </c>
      <c r="AG96" s="6">
        <v>0</v>
      </c>
      <c r="AH96" s="6">
        <v>0</v>
      </c>
      <c r="AI96" s="69">
        <v>0</v>
      </c>
      <c r="AJ96" s="69">
        <v>0</v>
      </c>
    </row>
    <row r="97" spans="1:36" s="4" customFormat="1" ht="17.25" customHeight="1" x14ac:dyDescent="0.15">
      <c r="A97" s="154" t="s">
        <v>307</v>
      </c>
      <c r="B97" s="69">
        <f t="shared" si="107"/>
        <v>9</v>
      </c>
      <c r="C97" s="69">
        <f t="shared" si="108"/>
        <v>177000</v>
      </c>
      <c r="D97" s="69">
        <f t="shared" si="109"/>
        <v>7</v>
      </c>
      <c r="E97" s="69">
        <f t="shared" si="110"/>
        <v>132700</v>
      </c>
      <c r="F97" s="69">
        <f t="shared" si="111"/>
        <v>0</v>
      </c>
      <c r="G97" s="69">
        <f t="shared" si="112"/>
        <v>0</v>
      </c>
      <c r="H97" s="69">
        <f t="shared" si="113"/>
        <v>0</v>
      </c>
      <c r="I97" s="69">
        <f t="shared" si="114"/>
        <v>132700</v>
      </c>
      <c r="J97" s="6">
        <f t="shared" si="115"/>
        <v>44300</v>
      </c>
      <c r="K97" s="69">
        <f t="shared" si="116"/>
        <v>323</v>
      </c>
      <c r="L97" s="69">
        <f t="shared" si="117"/>
        <v>6841100</v>
      </c>
      <c r="M97" s="19"/>
      <c r="N97" s="69">
        <v>9</v>
      </c>
      <c r="O97" s="69">
        <v>177000</v>
      </c>
      <c r="P97" s="69">
        <v>7</v>
      </c>
      <c r="Q97" s="69">
        <v>132700</v>
      </c>
      <c r="R97" s="69">
        <v>0</v>
      </c>
      <c r="S97" s="69">
        <v>0</v>
      </c>
      <c r="T97" s="69">
        <v>0</v>
      </c>
      <c r="U97" s="69">
        <v>132700</v>
      </c>
      <c r="V97" s="6">
        <v>44300</v>
      </c>
      <c r="W97" s="6">
        <v>323</v>
      </c>
      <c r="X97" s="6">
        <v>6841100</v>
      </c>
      <c r="Y97" s="19"/>
      <c r="Z97" s="6">
        <v>0</v>
      </c>
      <c r="AA97" s="6">
        <v>0</v>
      </c>
      <c r="AB97" s="6">
        <v>0</v>
      </c>
      <c r="AC97" s="6">
        <v>0</v>
      </c>
      <c r="AD97" s="6">
        <v>0</v>
      </c>
      <c r="AE97" s="6">
        <v>0</v>
      </c>
      <c r="AF97" s="6">
        <v>0</v>
      </c>
      <c r="AG97" s="6">
        <v>0</v>
      </c>
      <c r="AH97" s="6">
        <v>0</v>
      </c>
      <c r="AI97" s="69">
        <v>0</v>
      </c>
      <c r="AJ97" s="69">
        <v>0</v>
      </c>
    </row>
    <row r="98" spans="1:36" s="4" customFormat="1" ht="17.25" customHeight="1" x14ac:dyDescent="0.15">
      <c r="A98" s="7">
        <v>2025.11</v>
      </c>
      <c r="B98" s="69">
        <f t="shared" si="107"/>
        <v>8</v>
      </c>
      <c r="C98" s="69">
        <f t="shared" si="108"/>
        <v>248000</v>
      </c>
      <c r="D98" s="69">
        <f t="shared" si="109"/>
        <v>2</v>
      </c>
      <c r="E98" s="69">
        <f t="shared" si="110"/>
        <v>0</v>
      </c>
      <c r="F98" s="69">
        <f t="shared" si="111"/>
        <v>0</v>
      </c>
      <c r="G98" s="69">
        <f t="shared" si="112"/>
        <v>0</v>
      </c>
      <c r="H98" s="69">
        <f t="shared" si="113"/>
        <v>0</v>
      </c>
      <c r="I98" s="69">
        <f t="shared" si="114"/>
        <v>0</v>
      </c>
      <c r="J98" s="6">
        <f t="shared" si="115"/>
        <v>248000</v>
      </c>
      <c r="K98" s="69">
        <f t="shared" si="116"/>
        <v>331</v>
      </c>
      <c r="L98" s="69">
        <f t="shared" si="117"/>
        <v>7089100</v>
      </c>
      <c r="M98" s="19"/>
      <c r="N98" s="69">
        <v>8</v>
      </c>
      <c r="O98" s="69">
        <v>248000</v>
      </c>
      <c r="P98" s="69">
        <v>2</v>
      </c>
      <c r="Q98" s="69">
        <v>0</v>
      </c>
      <c r="R98" s="69">
        <v>0</v>
      </c>
      <c r="S98" s="69">
        <v>0</v>
      </c>
      <c r="T98" s="69">
        <v>0</v>
      </c>
      <c r="U98" s="69">
        <v>0</v>
      </c>
      <c r="V98" s="6">
        <v>248000</v>
      </c>
      <c r="W98" s="6">
        <v>331</v>
      </c>
      <c r="X98" s="6">
        <v>7089100</v>
      </c>
      <c r="Y98" s="19"/>
      <c r="Z98" s="6">
        <v>0</v>
      </c>
      <c r="AA98" s="6">
        <v>0</v>
      </c>
      <c r="AB98" s="6">
        <v>0</v>
      </c>
      <c r="AC98" s="6">
        <v>0</v>
      </c>
      <c r="AD98" s="6">
        <v>0</v>
      </c>
      <c r="AE98" s="6">
        <v>0</v>
      </c>
      <c r="AF98" s="6">
        <v>0</v>
      </c>
      <c r="AG98" s="6">
        <v>0</v>
      </c>
      <c r="AH98" s="6">
        <v>0</v>
      </c>
      <c r="AI98" s="69">
        <v>0</v>
      </c>
      <c r="AJ98" s="69">
        <v>0</v>
      </c>
    </row>
    <row r="99" spans="1:36" s="4" customFormat="1" ht="17.25" hidden="1" customHeight="1" x14ac:dyDescent="0.15">
      <c r="A99" s="7">
        <v>2025.12</v>
      </c>
      <c r="B99" s="69">
        <f t="shared" si="107"/>
        <v>0</v>
      </c>
      <c r="C99" s="69">
        <f t="shared" si="108"/>
        <v>0</v>
      </c>
      <c r="D99" s="69">
        <f t="shared" si="109"/>
        <v>0</v>
      </c>
      <c r="E99" s="69">
        <f t="shared" si="110"/>
        <v>0</v>
      </c>
      <c r="F99" s="69">
        <f t="shared" si="111"/>
        <v>0</v>
      </c>
      <c r="G99" s="69">
        <f t="shared" si="112"/>
        <v>0</v>
      </c>
      <c r="H99" s="69">
        <f t="shared" si="113"/>
        <v>0</v>
      </c>
      <c r="I99" s="69">
        <f t="shared" si="114"/>
        <v>0</v>
      </c>
      <c r="J99" s="6">
        <f t="shared" si="115"/>
        <v>0</v>
      </c>
      <c r="K99" s="69">
        <f t="shared" si="116"/>
        <v>0</v>
      </c>
      <c r="L99" s="69">
        <f t="shared" si="117"/>
        <v>0</v>
      </c>
      <c r="M99" s="19"/>
      <c r="N99" s="69"/>
      <c r="O99" s="69"/>
      <c r="P99" s="69"/>
      <c r="Q99" s="69"/>
      <c r="R99" s="69"/>
      <c r="S99" s="69"/>
      <c r="T99" s="69"/>
      <c r="U99" s="69"/>
      <c r="V99" s="6"/>
      <c r="W99" s="6"/>
      <c r="X99" s="6"/>
      <c r="Y99" s="19"/>
      <c r="Z99" s="6">
        <v>0</v>
      </c>
      <c r="AA99" s="6">
        <v>0</v>
      </c>
      <c r="AB99" s="6">
        <v>0</v>
      </c>
      <c r="AC99" s="6">
        <v>0</v>
      </c>
      <c r="AD99" s="6">
        <v>0</v>
      </c>
      <c r="AE99" s="6">
        <v>0</v>
      </c>
      <c r="AF99" s="6">
        <v>0</v>
      </c>
      <c r="AG99" s="6">
        <v>0</v>
      </c>
      <c r="AH99" s="6">
        <v>0</v>
      </c>
      <c r="AI99" s="69">
        <v>0</v>
      </c>
      <c r="AJ99" s="69">
        <v>0</v>
      </c>
    </row>
    <row r="100" spans="1:36" s="4" customFormat="1" ht="17.25" hidden="1" customHeight="1" x14ac:dyDescent="0.15">
      <c r="A100" s="7">
        <v>2026.01</v>
      </c>
      <c r="B100" s="69">
        <f t="shared" si="107"/>
        <v>0</v>
      </c>
      <c r="C100" s="69">
        <f t="shared" si="108"/>
        <v>0</v>
      </c>
      <c r="D100" s="69">
        <f t="shared" si="109"/>
        <v>0</v>
      </c>
      <c r="E100" s="69">
        <f t="shared" si="110"/>
        <v>0</v>
      </c>
      <c r="F100" s="69">
        <f t="shared" si="111"/>
        <v>0</v>
      </c>
      <c r="G100" s="69">
        <f t="shared" si="112"/>
        <v>0</v>
      </c>
      <c r="H100" s="69">
        <f t="shared" si="113"/>
        <v>0</v>
      </c>
      <c r="I100" s="69">
        <f t="shared" si="114"/>
        <v>0</v>
      </c>
      <c r="J100" s="6">
        <f t="shared" si="115"/>
        <v>0</v>
      </c>
      <c r="K100" s="69">
        <f t="shared" si="116"/>
        <v>0</v>
      </c>
      <c r="L100" s="69">
        <f t="shared" si="117"/>
        <v>0</v>
      </c>
      <c r="M100" s="19"/>
      <c r="N100" s="69"/>
      <c r="O100" s="69"/>
      <c r="P100" s="69"/>
      <c r="Q100" s="69"/>
      <c r="R100" s="69"/>
      <c r="S100" s="69"/>
      <c r="T100" s="69"/>
      <c r="U100" s="69"/>
      <c r="V100" s="6"/>
      <c r="W100" s="6"/>
      <c r="X100" s="6"/>
      <c r="Y100" s="19"/>
      <c r="Z100" s="6">
        <v>0</v>
      </c>
      <c r="AA100" s="6">
        <v>0</v>
      </c>
      <c r="AB100" s="6">
        <v>0</v>
      </c>
      <c r="AC100" s="6">
        <v>0</v>
      </c>
      <c r="AD100" s="6">
        <v>0</v>
      </c>
      <c r="AE100" s="6">
        <v>0</v>
      </c>
      <c r="AF100" s="6">
        <v>0</v>
      </c>
      <c r="AG100" s="6">
        <v>0</v>
      </c>
      <c r="AH100" s="6">
        <v>0</v>
      </c>
      <c r="AI100" s="69">
        <v>0</v>
      </c>
      <c r="AJ100" s="69">
        <v>0</v>
      </c>
    </row>
    <row r="101" spans="1:36" s="4" customFormat="1" ht="17.25" hidden="1" customHeight="1" x14ac:dyDescent="0.15">
      <c r="A101" s="7">
        <v>2026.02</v>
      </c>
      <c r="B101" s="69">
        <f t="shared" si="107"/>
        <v>0</v>
      </c>
      <c r="C101" s="69">
        <f t="shared" si="108"/>
        <v>0</v>
      </c>
      <c r="D101" s="69">
        <f t="shared" si="109"/>
        <v>0</v>
      </c>
      <c r="E101" s="69">
        <f t="shared" si="110"/>
        <v>0</v>
      </c>
      <c r="F101" s="69">
        <f t="shared" si="111"/>
        <v>0</v>
      </c>
      <c r="G101" s="69">
        <f t="shared" si="112"/>
        <v>0</v>
      </c>
      <c r="H101" s="69">
        <f t="shared" si="113"/>
        <v>0</v>
      </c>
      <c r="I101" s="69">
        <f t="shared" si="114"/>
        <v>0</v>
      </c>
      <c r="J101" s="6">
        <f t="shared" si="115"/>
        <v>0</v>
      </c>
      <c r="K101" s="69">
        <f t="shared" si="116"/>
        <v>0</v>
      </c>
      <c r="L101" s="69">
        <f t="shared" si="117"/>
        <v>0</v>
      </c>
      <c r="M101" s="19"/>
      <c r="N101" s="69"/>
      <c r="O101" s="69"/>
      <c r="P101" s="69"/>
      <c r="Q101" s="69"/>
      <c r="R101" s="69"/>
      <c r="S101" s="69"/>
      <c r="T101" s="69"/>
      <c r="U101" s="69"/>
      <c r="V101" s="6"/>
      <c r="W101" s="6"/>
      <c r="X101" s="6"/>
      <c r="Y101" s="19"/>
      <c r="Z101" s="6">
        <v>0</v>
      </c>
      <c r="AA101" s="6">
        <v>0</v>
      </c>
      <c r="AB101" s="6">
        <v>0</v>
      </c>
      <c r="AC101" s="6">
        <v>0</v>
      </c>
      <c r="AD101" s="6">
        <v>0</v>
      </c>
      <c r="AE101" s="6">
        <v>0</v>
      </c>
      <c r="AF101" s="6">
        <v>0</v>
      </c>
      <c r="AG101" s="6">
        <v>0</v>
      </c>
      <c r="AH101" s="6">
        <v>0</v>
      </c>
      <c r="AI101" s="69">
        <v>0</v>
      </c>
      <c r="AJ101" s="69">
        <v>0</v>
      </c>
    </row>
    <row r="102" spans="1:36" s="4" customFormat="1" ht="17.25" hidden="1" customHeight="1" x14ac:dyDescent="0.15">
      <c r="A102" s="7">
        <v>2026.03</v>
      </c>
      <c r="B102" s="69">
        <f t="shared" si="107"/>
        <v>0</v>
      </c>
      <c r="C102" s="69">
        <f t="shared" si="108"/>
        <v>0</v>
      </c>
      <c r="D102" s="69">
        <f t="shared" si="109"/>
        <v>0</v>
      </c>
      <c r="E102" s="69">
        <f t="shared" si="110"/>
        <v>0</v>
      </c>
      <c r="F102" s="69">
        <f t="shared" si="111"/>
        <v>0</v>
      </c>
      <c r="G102" s="69">
        <f t="shared" si="112"/>
        <v>0</v>
      </c>
      <c r="H102" s="69">
        <f t="shared" si="113"/>
        <v>0</v>
      </c>
      <c r="I102" s="69">
        <f t="shared" si="114"/>
        <v>0</v>
      </c>
      <c r="J102" s="6">
        <f t="shared" si="115"/>
        <v>0</v>
      </c>
      <c r="K102" s="69">
        <f t="shared" si="116"/>
        <v>0</v>
      </c>
      <c r="L102" s="69">
        <f t="shared" si="117"/>
        <v>0</v>
      </c>
      <c r="M102" s="19"/>
      <c r="N102" s="69"/>
      <c r="O102" s="69"/>
      <c r="P102" s="69"/>
      <c r="Q102" s="69"/>
      <c r="R102" s="69"/>
      <c r="S102" s="69"/>
      <c r="T102" s="69"/>
      <c r="U102" s="69"/>
      <c r="V102" s="6"/>
      <c r="W102" s="6"/>
      <c r="X102" s="6"/>
      <c r="Y102" s="19"/>
      <c r="Z102" s="6">
        <v>0</v>
      </c>
      <c r="AA102" s="6">
        <v>0</v>
      </c>
      <c r="AB102" s="6">
        <v>0</v>
      </c>
      <c r="AC102" s="6">
        <v>0</v>
      </c>
      <c r="AD102" s="6">
        <v>0</v>
      </c>
      <c r="AE102" s="6">
        <v>0</v>
      </c>
      <c r="AF102" s="6">
        <v>0</v>
      </c>
      <c r="AG102" s="6">
        <v>0</v>
      </c>
      <c r="AH102" s="6">
        <v>0</v>
      </c>
      <c r="AI102" s="69">
        <v>0</v>
      </c>
      <c r="AJ102" s="69">
        <v>0</v>
      </c>
    </row>
    <row r="103" spans="1:36" s="4" customFormat="1" ht="17.25" customHeight="1" x14ac:dyDescent="0.15">
      <c r="A103" s="78"/>
      <c r="B103" s="80" t="s">
        <v>5</v>
      </c>
      <c r="C103" s="3" t="s">
        <v>197</v>
      </c>
      <c r="D103" s="78"/>
      <c r="E103" s="78"/>
      <c r="F103" s="78"/>
      <c r="G103" s="78"/>
      <c r="H103" s="78"/>
      <c r="I103" s="78"/>
      <c r="J103" s="78"/>
      <c r="K103" s="78"/>
      <c r="L103" s="78"/>
    </row>
    <row r="104" spans="1:36" s="4" customFormat="1" ht="17.25" customHeight="1" x14ac:dyDescent="0.15">
      <c r="A104" s="78"/>
      <c r="B104" s="80"/>
      <c r="C104" s="81" t="s">
        <v>199</v>
      </c>
      <c r="D104" s="78"/>
      <c r="E104" s="78"/>
      <c r="F104" s="78"/>
      <c r="G104" s="78"/>
      <c r="H104" s="78"/>
      <c r="I104" s="78"/>
      <c r="J104" s="78"/>
      <c r="K104" s="78"/>
      <c r="L104" s="78"/>
    </row>
    <row r="105" spans="1:36" s="4" customFormat="1" ht="17.25" customHeight="1" x14ac:dyDescent="0.15">
      <c r="A105" s="78"/>
      <c r="B105" s="89"/>
      <c r="C105" s="89" t="s">
        <v>204</v>
      </c>
      <c r="D105" s="78"/>
      <c r="E105" s="78"/>
      <c r="F105" s="78"/>
      <c r="G105" s="78"/>
      <c r="H105" s="78"/>
      <c r="I105" s="78"/>
      <c r="J105" s="78"/>
      <c r="K105" s="78"/>
      <c r="L105" s="78"/>
    </row>
    <row r="106" spans="1:36" s="4" customFormat="1" ht="17.25" customHeight="1" x14ac:dyDescent="0.15">
      <c r="A106" s="78"/>
      <c r="B106" s="89"/>
      <c r="C106" s="89"/>
      <c r="D106" s="78"/>
      <c r="E106" s="78"/>
      <c r="F106" s="78"/>
      <c r="G106" s="78"/>
      <c r="H106" s="78"/>
      <c r="I106" s="78"/>
      <c r="J106" s="78"/>
      <c r="K106" s="78"/>
      <c r="L106" s="78"/>
    </row>
    <row r="107" spans="1:36" s="86" customFormat="1" ht="17.25" customHeight="1" x14ac:dyDescent="0.15">
      <c r="A107" s="83"/>
      <c r="B107" s="84" t="s">
        <v>157</v>
      </c>
      <c r="C107" s="85" t="s">
        <v>158</v>
      </c>
      <c r="D107" s="85"/>
      <c r="E107" s="85"/>
      <c r="F107" s="85"/>
      <c r="G107" s="85"/>
      <c r="H107" s="85"/>
      <c r="I107" s="85"/>
      <c r="J107" s="85"/>
      <c r="K107" s="85"/>
      <c r="L107" s="85"/>
    </row>
    <row r="108" spans="1:36" s="30" customFormat="1" ht="17.25" customHeight="1" x14ac:dyDescent="0.25">
      <c r="A108" s="90"/>
      <c r="B108" s="91"/>
      <c r="C108" s="91" t="s">
        <v>159</v>
      </c>
      <c r="D108" s="90"/>
      <c r="E108" s="90"/>
      <c r="F108" s="90"/>
      <c r="G108" s="90"/>
      <c r="H108" s="90"/>
      <c r="I108" s="90"/>
      <c r="J108" s="90"/>
      <c r="K108" s="90"/>
      <c r="L108" s="90"/>
    </row>
    <row r="109" spans="1:36" s="30" customFormat="1" ht="17.25" customHeight="1" x14ac:dyDescent="0.25">
      <c r="A109" s="90"/>
      <c r="B109" s="91"/>
      <c r="C109" s="91"/>
      <c r="D109" s="90"/>
      <c r="E109" s="90"/>
      <c r="F109" s="90"/>
      <c r="G109" s="90"/>
      <c r="H109" s="90"/>
      <c r="I109" s="90"/>
      <c r="J109" s="90"/>
      <c r="K109" s="90"/>
      <c r="L109" s="90"/>
    </row>
    <row r="110" spans="1:36" s="4" customFormat="1" ht="17.25" customHeight="1" x14ac:dyDescent="0.15">
      <c r="A110" s="78"/>
      <c r="B110" s="78"/>
      <c r="C110" s="78"/>
      <c r="D110" s="78"/>
      <c r="E110" s="78"/>
      <c r="F110" s="78"/>
      <c r="G110" s="78"/>
      <c r="H110" s="78"/>
      <c r="I110" s="78"/>
      <c r="J110" s="78"/>
      <c r="K110" s="78"/>
      <c r="L110" s="78"/>
    </row>
    <row r="111" spans="1:36" s="4" customFormat="1" ht="17.25" customHeight="1" x14ac:dyDescent="0.15">
      <c r="A111" s="14"/>
      <c r="F111" s="15"/>
    </row>
    <row r="112" spans="1:36" s="4" customFormat="1" ht="17.25" customHeight="1" x14ac:dyDescent="0.15">
      <c r="A112" s="78"/>
      <c r="B112" s="78"/>
      <c r="C112" s="78"/>
      <c r="D112" s="78"/>
      <c r="E112" s="78"/>
      <c r="F112" s="78"/>
      <c r="G112" s="78"/>
      <c r="H112" s="78"/>
      <c r="I112" s="78"/>
      <c r="J112" s="78"/>
      <c r="K112" s="78"/>
      <c r="L112" s="78"/>
    </row>
    <row r="113" spans="1:12" s="4" customFormat="1" ht="17.25" customHeight="1" x14ac:dyDescent="0.15">
      <c r="A113" s="78"/>
      <c r="B113" s="78"/>
      <c r="C113" s="78"/>
      <c r="D113" s="78"/>
      <c r="E113" s="78"/>
      <c r="F113" s="78"/>
      <c r="G113" s="78"/>
      <c r="H113" s="78"/>
      <c r="I113" s="78"/>
      <c r="J113" s="78"/>
      <c r="K113" s="78"/>
      <c r="L113" s="78"/>
    </row>
    <row r="114" spans="1:12" s="55" customFormat="1" ht="17.25" customHeight="1" x14ac:dyDescent="0.15">
      <c r="A114" s="74"/>
      <c r="B114" s="74"/>
      <c r="C114" s="74"/>
      <c r="D114" s="74"/>
      <c r="E114" s="74"/>
      <c r="F114" s="74"/>
      <c r="G114" s="74"/>
      <c r="H114" s="74"/>
      <c r="I114" s="74"/>
      <c r="J114" s="74"/>
      <c r="K114" s="74"/>
      <c r="L114" s="74"/>
    </row>
    <row r="115" spans="1:12" s="4" customFormat="1" ht="17.25" customHeight="1" x14ac:dyDescent="0.15">
      <c r="A115" s="78"/>
      <c r="B115" s="78"/>
      <c r="C115" s="78"/>
      <c r="D115" s="78"/>
      <c r="E115" s="78"/>
      <c r="F115" s="78"/>
      <c r="G115" s="78"/>
      <c r="H115" s="78"/>
      <c r="I115" s="78"/>
      <c r="J115" s="78"/>
      <c r="K115" s="78"/>
      <c r="L115" s="78"/>
    </row>
    <row r="116" spans="1:12" s="4" customFormat="1" ht="17.25" customHeight="1" x14ac:dyDescent="0.15">
      <c r="A116" s="78"/>
      <c r="B116" s="78"/>
      <c r="C116" s="78"/>
      <c r="D116" s="78"/>
      <c r="E116" s="78"/>
      <c r="F116" s="78"/>
      <c r="G116" s="78"/>
      <c r="H116" s="78"/>
      <c r="I116" s="78"/>
      <c r="J116" s="78"/>
      <c r="K116" s="78"/>
      <c r="L116" s="78"/>
    </row>
    <row r="117" spans="1:12" s="4" customFormat="1" ht="17.25" customHeight="1" x14ac:dyDescent="0.15">
      <c r="A117" s="78"/>
      <c r="B117" s="78"/>
      <c r="C117" s="78"/>
      <c r="D117" s="78"/>
      <c r="E117" s="78"/>
      <c r="F117" s="78"/>
      <c r="G117" s="78"/>
      <c r="H117" s="78"/>
      <c r="I117" s="78"/>
      <c r="J117" s="78"/>
      <c r="K117" s="78"/>
      <c r="L117" s="78"/>
    </row>
    <row r="118" spans="1:12" s="4" customFormat="1" ht="17.25" customHeight="1" x14ac:dyDescent="0.15">
      <c r="A118" s="78"/>
      <c r="B118" s="78"/>
      <c r="C118" s="78"/>
      <c r="D118" s="78"/>
      <c r="E118" s="78"/>
      <c r="F118" s="78"/>
      <c r="G118" s="78"/>
      <c r="H118" s="78"/>
      <c r="I118" s="78"/>
      <c r="J118" s="78"/>
      <c r="K118" s="78"/>
      <c r="L118" s="78"/>
    </row>
    <row r="119" spans="1:12" s="4" customFormat="1" ht="17.25" customHeight="1" x14ac:dyDescent="0.15">
      <c r="A119" s="78"/>
      <c r="B119" s="78"/>
      <c r="C119" s="78"/>
      <c r="D119" s="78"/>
      <c r="E119" s="78"/>
      <c r="F119" s="78"/>
      <c r="G119" s="78"/>
      <c r="H119" s="78"/>
      <c r="I119" s="78"/>
      <c r="J119" s="78"/>
      <c r="K119" s="78"/>
      <c r="L119" s="78"/>
    </row>
    <row r="120" spans="1:12" s="4" customFormat="1" ht="17.25" customHeight="1" x14ac:dyDescent="0.15">
      <c r="A120" s="78"/>
      <c r="B120" s="78"/>
      <c r="C120" s="78"/>
      <c r="D120" s="78"/>
      <c r="E120" s="78"/>
      <c r="F120" s="78"/>
      <c r="G120" s="78"/>
      <c r="H120" s="78"/>
      <c r="I120" s="78"/>
      <c r="J120" s="78"/>
      <c r="K120" s="78"/>
      <c r="L120" s="78"/>
    </row>
    <row r="121" spans="1:12" s="4" customFormat="1" ht="17.25" customHeight="1" x14ac:dyDescent="0.15">
      <c r="A121" s="78"/>
      <c r="B121" s="78"/>
      <c r="C121" s="78"/>
      <c r="D121" s="78"/>
      <c r="E121" s="78"/>
      <c r="F121" s="78"/>
      <c r="G121" s="78"/>
      <c r="H121" s="78"/>
      <c r="I121" s="78"/>
      <c r="J121" s="78"/>
      <c r="K121" s="78"/>
      <c r="L121" s="78"/>
    </row>
    <row r="122" spans="1:12" s="4" customFormat="1" ht="17.25" customHeight="1" x14ac:dyDescent="0.15">
      <c r="A122" s="78"/>
      <c r="B122" s="78"/>
      <c r="C122" s="78"/>
      <c r="D122" s="78"/>
      <c r="E122" s="78"/>
      <c r="F122" s="78"/>
      <c r="G122" s="78"/>
      <c r="H122" s="78"/>
      <c r="I122" s="78"/>
      <c r="J122" s="78"/>
      <c r="K122" s="78"/>
      <c r="L122" s="78"/>
    </row>
    <row r="123" spans="1:12" s="4" customFormat="1" ht="17.25" customHeight="1" x14ac:dyDescent="0.15">
      <c r="A123" s="78"/>
      <c r="B123" s="78"/>
      <c r="C123" s="78"/>
      <c r="D123" s="78"/>
      <c r="E123" s="78"/>
      <c r="F123" s="78"/>
      <c r="G123" s="78"/>
      <c r="H123" s="78"/>
      <c r="I123" s="78"/>
      <c r="J123" s="78"/>
      <c r="K123" s="78"/>
      <c r="L123" s="78"/>
    </row>
    <row r="124" spans="1:12" s="4" customFormat="1" ht="17.25" customHeight="1" x14ac:dyDescent="0.15">
      <c r="A124" s="78"/>
      <c r="B124" s="78"/>
      <c r="C124" s="78"/>
      <c r="D124" s="78"/>
      <c r="E124" s="78"/>
      <c r="F124" s="78"/>
      <c r="G124" s="78"/>
      <c r="H124" s="78"/>
      <c r="I124" s="78"/>
      <c r="J124" s="78"/>
      <c r="K124" s="78"/>
      <c r="L124" s="78"/>
    </row>
    <row r="125" spans="1:12" s="4" customFormat="1" ht="17.25" customHeight="1" x14ac:dyDescent="0.15">
      <c r="A125" s="78"/>
      <c r="B125" s="78"/>
      <c r="C125" s="78"/>
      <c r="D125" s="78"/>
      <c r="E125" s="78"/>
      <c r="F125" s="78"/>
      <c r="G125" s="78"/>
      <c r="H125" s="78"/>
      <c r="I125" s="78"/>
      <c r="J125" s="78"/>
      <c r="K125" s="78"/>
      <c r="L125" s="78"/>
    </row>
    <row r="126" spans="1:12" s="4" customFormat="1" ht="17.25" customHeight="1" x14ac:dyDescent="0.15">
      <c r="A126" s="78"/>
      <c r="B126" s="78"/>
      <c r="C126" s="78"/>
      <c r="D126" s="78"/>
      <c r="E126" s="78"/>
      <c r="F126" s="78"/>
      <c r="G126" s="78"/>
      <c r="H126" s="78"/>
      <c r="I126" s="78"/>
      <c r="J126" s="78"/>
      <c r="K126" s="78"/>
      <c r="L126" s="78"/>
    </row>
    <row r="127" spans="1:12" s="4" customFormat="1" ht="17.25" customHeight="1" x14ac:dyDescent="0.15">
      <c r="A127" s="78"/>
      <c r="B127" s="78"/>
      <c r="C127" s="78"/>
      <c r="D127" s="78"/>
      <c r="E127" s="78"/>
      <c r="F127" s="78"/>
      <c r="G127" s="78"/>
      <c r="H127" s="78"/>
      <c r="I127" s="78"/>
      <c r="J127" s="78"/>
      <c r="K127" s="78"/>
      <c r="L127" s="78"/>
    </row>
    <row r="128" spans="1:12" s="4" customFormat="1" ht="17.25" customHeight="1" x14ac:dyDescent="0.15">
      <c r="A128" s="78"/>
      <c r="B128" s="78"/>
      <c r="C128" s="78"/>
      <c r="D128" s="78"/>
      <c r="E128" s="78"/>
      <c r="F128" s="78"/>
      <c r="G128" s="78"/>
      <c r="H128" s="78"/>
      <c r="I128" s="78"/>
      <c r="J128" s="78"/>
      <c r="K128" s="78"/>
      <c r="L128" s="78"/>
    </row>
    <row r="129" spans="1:12" s="4" customFormat="1" ht="17.25" customHeight="1" x14ac:dyDescent="0.15">
      <c r="A129" s="78"/>
      <c r="B129" s="78"/>
      <c r="C129" s="78"/>
      <c r="D129" s="78"/>
      <c r="E129" s="78"/>
      <c r="F129" s="78"/>
      <c r="G129" s="78"/>
      <c r="H129" s="78"/>
      <c r="I129" s="78"/>
      <c r="J129" s="78"/>
      <c r="K129" s="78"/>
      <c r="L129" s="78"/>
    </row>
    <row r="130" spans="1:12" s="4" customFormat="1" ht="17.25" customHeight="1" x14ac:dyDescent="0.15">
      <c r="A130" s="78"/>
      <c r="B130" s="78"/>
      <c r="C130" s="78"/>
      <c r="D130" s="78"/>
      <c r="E130" s="78"/>
      <c r="F130" s="78"/>
      <c r="G130" s="78"/>
      <c r="H130" s="78"/>
      <c r="I130" s="78"/>
      <c r="J130" s="78"/>
      <c r="K130" s="78"/>
      <c r="L130" s="78"/>
    </row>
    <row r="131" spans="1:12" s="4" customFormat="1" ht="17.25" customHeight="1" x14ac:dyDescent="0.15">
      <c r="A131" s="78"/>
      <c r="B131" s="78"/>
      <c r="C131" s="78"/>
      <c r="D131" s="78"/>
      <c r="E131" s="78"/>
      <c r="F131" s="78"/>
      <c r="G131" s="78"/>
      <c r="H131" s="78"/>
      <c r="I131" s="78"/>
      <c r="J131" s="78"/>
      <c r="K131" s="78"/>
      <c r="L131" s="78"/>
    </row>
    <row r="132" spans="1:12" ht="17.25" customHeight="1" x14ac:dyDescent="0.15"/>
    <row r="133" spans="1:12" ht="17.25" customHeight="1" x14ac:dyDescent="0.15"/>
    <row r="134" spans="1:12" ht="17.25" customHeight="1" x14ac:dyDescent="0.15">
      <c r="E134" s="95"/>
    </row>
    <row r="135" spans="1:12" ht="17.25" customHeight="1" x14ac:dyDescent="0.15"/>
    <row r="136" spans="1:12" ht="17.25" customHeight="1" x14ac:dyDescent="0.15">
      <c r="A136" s="94"/>
      <c r="B136" s="94"/>
      <c r="C136" s="94"/>
      <c r="D136" s="94"/>
      <c r="E136" s="94"/>
      <c r="F136" s="94"/>
      <c r="G136" s="94"/>
      <c r="H136" s="94"/>
      <c r="I136" s="94"/>
      <c r="J136" s="94"/>
      <c r="K136" s="94"/>
      <c r="L136" s="94"/>
    </row>
    <row r="137" spans="1:12" ht="17.25" customHeight="1" x14ac:dyDescent="0.15">
      <c r="A137" s="94"/>
      <c r="B137" s="94"/>
      <c r="C137" s="94"/>
      <c r="D137" s="94"/>
      <c r="E137" s="94"/>
      <c r="F137" s="94"/>
      <c r="G137" s="94"/>
      <c r="H137" s="94"/>
      <c r="I137" s="94"/>
      <c r="J137" s="94"/>
      <c r="K137" s="94"/>
      <c r="L137" s="94"/>
    </row>
    <row r="138" spans="1:12" ht="17.25" customHeight="1" x14ac:dyDescent="0.15">
      <c r="A138" s="94"/>
      <c r="B138" s="94"/>
      <c r="C138" s="94"/>
      <c r="D138" s="94"/>
      <c r="E138" s="94"/>
      <c r="F138" s="94"/>
      <c r="G138" s="94"/>
      <c r="H138" s="94"/>
      <c r="I138" s="94"/>
      <c r="J138" s="94"/>
      <c r="K138" s="94"/>
      <c r="L138" s="94"/>
    </row>
    <row r="139" spans="1:12" ht="17.25" customHeight="1" x14ac:dyDescent="0.15">
      <c r="A139" s="94"/>
      <c r="B139" s="94"/>
      <c r="C139" s="94"/>
      <c r="D139" s="94"/>
      <c r="E139" s="94"/>
      <c r="F139" s="94"/>
      <c r="G139" s="94"/>
      <c r="H139" s="94"/>
      <c r="I139" s="94"/>
      <c r="J139" s="94"/>
      <c r="K139" s="94"/>
      <c r="L139" s="94"/>
    </row>
    <row r="140" spans="1:12" ht="17.25" customHeight="1" x14ac:dyDescent="0.15">
      <c r="A140" s="94"/>
      <c r="B140" s="94"/>
      <c r="C140" s="94"/>
      <c r="D140" s="94"/>
      <c r="E140" s="94"/>
      <c r="F140" s="94"/>
      <c r="G140" s="94"/>
      <c r="H140" s="94"/>
      <c r="I140" s="94"/>
      <c r="J140" s="94"/>
      <c r="K140" s="94"/>
      <c r="L140" s="94"/>
    </row>
    <row r="141" spans="1:12" ht="17.25" customHeight="1" x14ac:dyDescent="0.15">
      <c r="A141" s="94"/>
      <c r="B141" s="94"/>
      <c r="C141" s="94"/>
      <c r="D141" s="94"/>
      <c r="E141" s="94"/>
      <c r="F141" s="94"/>
      <c r="G141" s="94"/>
      <c r="H141" s="94"/>
      <c r="I141" s="94"/>
      <c r="J141" s="94"/>
      <c r="K141" s="94"/>
      <c r="L141" s="94"/>
    </row>
    <row r="142" spans="1:12" ht="17.25" customHeight="1" x14ac:dyDescent="0.15">
      <c r="A142" s="94"/>
      <c r="B142" s="94"/>
      <c r="C142" s="94"/>
      <c r="D142" s="94"/>
      <c r="E142" s="94"/>
      <c r="F142" s="94"/>
      <c r="G142" s="94"/>
      <c r="H142" s="94"/>
      <c r="I142" s="94"/>
      <c r="J142" s="94"/>
      <c r="K142" s="94"/>
      <c r="L142" s="94"/>
    </row>
    <row r="143" spans="1:12" ht="17.25" customHeight="1" x14ac:dyDescent="0.15">
      <c r="A143" s="94"/>
      <c r="B143" s="94"/>
      <c r="C143" s="94"/>
      <c r="D143" s="94"/>
      <c r="E143" s="94"/>
      <c r="F143" s="94"/>
      <c r="G143" s="94"/>
      <c r="H143" s="94"/>
      <c r="I143" s="94"/>
      <c r="J143" s="94"/>
      <c r="K143" s="94"/>
      <c r="L143" s="94"/>
    </row>
    <row r="144" spans="1:12" ht="17.25" customHeight="1" x14ac:dyDescent="0.15">
      <c r="A144" s="94"/>
      <c r="B144" s="94"/>
      <c r="C144" s="94"/>
      <c r="D144" s="94"/>
      <c r="E144" s="94"/>
      <c r="F144" s="94"/>
      <c r="G144" s="94"/>
      <c r="H144" s="94"/>
      <c r="I144" s="94"/>
      <c r="J144" s="94"/>
      <c r="K144" s="94"/>
      <c r="L144" s="94"/>
    </row>
    <row r="145" s="94" customFormat="1" ht="17.25" customHeight="1" x14ac:dyDescent="0.15"/>
    <row r="146" s="94" customFormat="1" ht="17.25" customHeight="1" x14ac:dyDescent="0.15"/>
    <row r="147" s="94" customFormat="1" ht="17.25" customHeight="1" x14ac:dyDescent="0.15"/>
    <row r="148" s="94" customFormat="1" ht="17.25" customHeight="1" x14ac:dyDescent="0.15"/>
    <row r="149" s="94" customFormat="1" ht="17.25" customHeight="1" x14ac:dyDescent="0.15"/>
    <row r="150" s="94" customFormat="1" ht="17.25" customHeight="1" x14ac:dyDescent="0.15"/>
    <row r="151" s="94" customFormat="1" ht="17.25" customHeight="1" x14ac:dyDescent="0.15"/>
    <row r="152" s="94" customFormat="1" ht="17.25" customHeight="1" x14ac:dyDescent="0.15"/>
    <row r="153" s="94" customFormat="1" ht="17.25" customHeight="1" x14ac:dyDescent="0.15"/>
    <row r="154" s="94" customFormat="1" ht="17.25" customHeight="1" x14ac:dyDescent="0.15"/>
    <row r="155" s="94" customFormat="1" ht="17.25" customHeight="1" x14ac:dyDescent="0.15"/>
    <row r="156" s="94" customFormat="1" ht="17.25" customHeight="1" x14ac:dyDescent="0.15"/>
    <row r="157" s="94" customFormat="1" ht="17.25" customHeight="1" x14ac:dyDescent="0.15"/>
    <row r="158" s="94" customFormat="1" ht="17.25" customHeight="1" x14ac:dyDescent="0.15"/>
    <row r="159" s="94" customFormat="1" ht="17.25" customHeight="1" x14ac:dyDescent="0.15"/>
    <row r="160" s="94" customFormat="1" ht="17.25" customHeight="1" x14ac:dyDescent="0.15"/>
    <row r="161" s="94" customFormat="1" ht="17.25" customHeight="1" x14ac:dyDescent="0.15"/>
    <row r="162" s="94" customFormat="1" ht="17.25" customHeight="1" x14ac:dyDescent="0.15"/>
    <row r="163" s="94" customFormat="1" ht="17.25" customHeight="1" x14ac:dyDescent="0.15"/>
    <row r="164" s="94" customFormat="1" ht="17.25" customHeight="1" x14ac:dyDescent="0.15"/>
    <row r="165" s="94" customFormat="1" ht="17.25" customHeight="1" x14ac:dyDescent="0.15"/>
    <row r="166" s="94" customFormat="1" ht="17.25" customHeight="1" x14ac:dyDescent="0.15"/>
    <row r="167" s="94" customFormat="1" ht="17.25" customHeight="1" x14ac:dyDescent="0.15"/>
    <row r="168" s="94" customFormat="1" ht="17.25" customHeight="1" x14ac:dyDescent="0.15"/>
    <row r="169" s="94" customFormat="1" ht="17.25" customHeight="1" x14ac:dyDescent="0.15"/>
    <row r="170" s="94" customFormat="1" ht="17.25" customHeight="1" x14ac:dyDescent="0.15"/>
    <row r="171" s="94" customFormat="1" ht="17.25" customHeight="1" x14ac:dyDescent="0.15"/>
    <row r="172" s="94" customFormat="1" ht="17.25" customHeight="1" x14ac:dyDescent="0.15"/>
    <row r="173" s="94" customFormat="1" ht="17.25" customHeight="1" x14ac:dyDescent="0.15"/>
  </sheetData>
  <mergeCells count="15">
    <mergeCell ref="B3:C3"/>
    <mergeCell ref="U3:U4"/>
    <mergeCell ref="I3:I4"/>
    <mergeCell ref="N3:O3"/>
    <mergeCell ref="K3:L3"/>
    <mergeCell ref="P3:T3"/>
    <mergeCell ref="D3:H3"/>
    <mergeCell ref="J3:J4"/>
    <mergeCell ref="V3:V4"/>
    <mergeCell ref="AI3:AJ3"/>
    <mergeCell ref="W3:X3"/>
    <mergeCell ref="Z3:AA3"/>
    <mergeCell ref="AB3:AF3"/>
    <mergeCell ref="AH3:AH4"/>
    <mergeCell ref="AG3:AG4"/>
  </mergeCells>
  <phoneticPr fontId="2"/>
  <printOptions horizontalCentered="1"/>
  <pageMargins left="0.2" right="0.17" top="0.39370078740157483" bottom="0" header="0.51181102362204722" footer="0.23"/>
  <pageSetup paperSize="9" scale="90" orientation="landscape" r:id="rId1"/>
  <headerFooter alignWithMargins="0"/>
  <ignoredErrors>
    <ignoredError sqref="J19:J22 J23:J32" formula="1"/>
    <ignoredError sqref="Z12:AH12 N12:V12" formulaRange="1"/>
    <ignoredError sqref="A19:A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61BC-4269-423E-A206-28F7BC7F4DC3}">
  <dimension ref="A1:FJ277"/>
  <sheetViews>
    <sheetView zoomScale="75" zoomScaleNormal="75" zoomScaleSheetLayoutView="75" workbookViewId="0">
      <pane xSplit="1" ySplit="4" topLeftCell="B84"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92" customWidth="1"/>
    <col min="2" max="2" width="8.625" style="93" customWidth="1"/>
    <col min="3" max="3" width="18.125" style="93" customWidth="1"/>
    <col min="4" max="4" width="8.625" style="93" customWidth="1"/>
    <col min="5" max="5" width="17.875" style="93" customWidth="1"/>
    <col min="6" max="6" width="14" style="93" customWidth="1"/>
    <col min="7" max="7" width="15.625" style="93" customWidth="1"/>
    <col min="8" max="9" width="17.75" style="93" customWidth="1"/>
    <col min="10" max="10" width="9.125" style="93" customWidth="1"/>
    <col min="11" max="11" width="21.125" style="93" customWidth="1"/>
    <col min="12" max="12" width="0.875" style="14" customWidth="1"/>
    <col min="13" max="13" width="8.625" style="93" customWidth="1"/>
    <col min="14" max="14" width="18.125" style="93" customWidth="1"/>
    <col min="15" max="15" width="8.625" style="93" customWidth="1"/>
    <col min="16" max="16" width="17.875" style="93" customWidth="1"/>
    <col min="17" max="17" width="14.125" style="93" customWidth="1"/>
    <col min="18" max="18" width="15.625" style="93" customWidth="1"/>
    <col min="19" max="20" width="17.875" style="93" customWidth="1"/>
    <col min="21" max="21" width="9.125" style="93" customWidth="1"/>
    <col min="22" max="22" width="21.125" style="93" customWidth="1"/>
    <col min="23" max="23" width="0.875" style="14" customWidth="1"/>
    <col min="24" max="24" width="8.625" style="93" customWidth="1"/>
    <col min="25" max="25" width="18.125" style="93" customWidth="1"/>
    <col min="26" max="26" width="8.625" style="93" customWidth="1"/>
    <col min="27" max="27" width="17.875" style="93" customWidth="1"/>
    <col min="28" max="28" width="14.125" style="93" customWidth="1"/>
    <col min="29" max="29" width="15.625" style="93" customWidth="1"/>
    <col min="30" max="31" width="17.875" style="93" customWidth="1"/>
    <col min="32" max="32" width="9.125" style="93" customWidth="1"/>
    <col min="33" max="33" width="21.125" style="93" customWidth="1"/>
    <col min="34" max="34" width="0.875" style="14" customWidth="1"/>
    <col min="35" max="35" width="8.625" style="93" customWidth="1"/>
    <col min="36" max="36" width="18.125" style="93" customWidth="1"/>
    <col min="37" max="37" width="8.625" style="93" customWidth="1"/>
    <col min="38" max="38" width="17.875" style="93" customWidth="1"/>
    <col min="39" max="39" width="14.125" style="93" customWidth="1"/>
    <col min="40" max="40" width="15.625" style="93" customWidth="1"/>
    <col min="41" max="42" width="17.875" style="93" customWidth="1"/>
    <col min="43" max="43" width="9.125" style="93" customWidth="1"/>
    <col min="44" max="44" width="21.125" style="93" customWidth="1"/>
    <col min="45" max="45" width="0.75" style="14" customWidth="1"/>
    <col min="46" max="46" width="8.625" style="93" customWidth="1"/>
    <col min="47" max="47" width="18.125" style="93" customWidth="1"/>
    <col min="48" max="48" width="8.625" style="93" customWidth="1"/>
    <col min="49" max="49" width="17.875" style="93" customWidth="1"/>
    <col min="50" max="50" width="14.125" style="93" customWidth="1"/>
    <col min="51" max="51" width="15.625" style="93" customWidth="1"/>
    <col min="52" max="53" width="17.875" style="93" customWidth="1"/>
    <col min="54" max="54" width="9.125" style="93" customWidth="1"/>
    <col min="55" max="55" width="21.125" style="93" customWidth="1"/>
    <col min="56" max="56" width="0.75" style="14" customWidth="1"/>
    <col min="57" max="57" width="8.625" style="93" customWidth="1"/>
    <col min="58" max="58" width="18.125" style="93" customWidth="1"/>
    <col min="59" max="59" width="8.625" style="93" customWidth="1"/>
    <col min="60" max="60" width="17.75" style="93" customWidth="1"/>
    <col min="61" max="61" width="14.125" style="93" customWidth="1"/>
    <col min="62" max="62" width="15.625" style="93" customWidth="1"/>
    <col min="63" max="64" width="17.875" style="93" customWidth="1"/>
    <col min="65" max="65" width="9.125" style="93" customWidth="1"/>
    <col min="66" max="66" width="21.125" style="93" customWidth="1"/>
    <col min="67" max="67" width="0.75" style="14" customWidth="1"/>
    <col min="68" max="68" width="8.625" style="93" customWidth="1"/>
    <col min="69" max="69" width="18.125" style="93" customWidth="1"/>
    <col min="70" max="70" width="8.625" style="93" customWidth="1"/>
    <col min="71" max="71" width="17.875" style="93" customWidth="1"/>
    <col min="72" max="72" width="14.125" style="93" customWidth="1"/>
    <col min="73" max="73" width="15.625" style="93" customWidth="1"/>
    <col min="74" max="75" width="17.875" style="93" customWidth="1"/>
    <col min="76" max="76" width="9.125" style="93" customWidth="1"/>
    <col min="77" max="77" width="21.125" style="93" customWidth="1"/>
    <col min="78" max="78" width="0.875" style="14" customWidth="1"/>
    <col min="79" max="79" width="8.625" style="93" customWidth="1"/>
    <col min="80" max="80" width="18.125" style="93" customWidth="1"/>
    <col min="81" max="81" width="8.625" style="93" customWidth="1"/>
    <col min="82" max="82" width="17.875" style="93" customWidth="1"/>
    <col min="83" max="83" width="14.25" style="93" customWidth="1"/>
    <col min="84" max="84" width="15.75" style="93" customWidth="1"/>
    <col min="85" max="86" width="17.75" style="93" customWidth="1"/>
    <col min="87" max="87" width="9.125" style="93" customWidth="1"/>
    <col min="88" max="88" width="21.125" style="93" customWidth="1"/>
    <col min="89" max="89" width="0.75" style="14" customWidth="1"/>
    <col min="90" max="90" width="8.625" style="93" customWidth="1"/>
    <col min="91" max="91" width="18.125" style="93" customWidth="1"/>
    <col min="92" max="92" width="8.625" style="93" customWidth="1"/>
    <col min="93" max="93" width="17.75" style="93" customWidth="1"/>
    <col min="94" max="94" width="14.125" style="93" customWidth="1"/>
    <col min="95" max="95" width="15.625" style="93" customWidth="1"/>
    <col min="96" max="96" width="17.875" style="93" customWidth="1"/>
    <col min="97" max="97" width="17.75" style="93" customWidth="1"/>
    <col min="98" max="98" width="9.125" style="93" customWidth="1"/>
    <col min="99" max="99" width="21.125" style="93" customWidth="1"/>
    <col min="100" max="100" width="0.75" style="14" customWidth="1"/>
    <col min="101" max="101" width="8.625" style="93" customWidth="1"/>
    <col min="102" max="102" width="18.125" style="93" customWidth="1"/>
    <col min="103" max="103" width="8.625" style="93" customWidth="1"/>
    <col min="104" max="104" width="17.875" style="93" customWidth="1"/>
    <col min="105" max="105" width="14.25" style="93" customWidth="1"/>
    <col min="106" max="106" width="15.625" style="93" customWidth="1"/>
    <col min="107" max="108" width="17.75" style="93" customWidth="1"/>
    <col min="109" max="109" width="9.125" style="93" customWidth="1"/>
    <col min="110" max="110" width="21.125" style="93" customWidth="1"/>
    <col min="111" max="111" width="0.75" style="14" customWidth="1"/>
    <col min="112" max="112" width="8.625" style="93" customWidth="1"/>
    <col min="113" max="113" width="18.125" style="93" customWidth="1"/>
    <col min="114" max="114" width="8.625" style="93" customWidth="1"/>
    <col min="115" max="115" width="17.875" style="93" customWidth="1"/>
    <col min="116" max="116" width="14.125" style="93" customWidth="1"/>
    <col min="117" max="117" width="15.625" style="93" customWidth="1"/>
    <col min="118" max="119" width="17.875" style="93" customWidth="1"/>
    <col min="120" max="120" width="9.125" style="93" customWidth="1"/>
    <col min="121" max="121" width="21.125" style="93" customWidth="1"/>
    <col min="122" max="122" width="0.75" style="14" customWidth="1"/>
    <col min="123" max="123" width="8.625" style="93" customWidth="1"/>
    <col min="124" max="124" width="18.125" style="93" customWidth="1"/>
    <col min="125" max="125" width="8.625" style="93" customWidth="1"/>
    <col min="126" max="126" width="17.875" style="93" customWidth="1"/>
    <col min="127" max="127" width="14.125" style="93" customWidth="1"/>
    <col min="128" max="128" width="15.625" style="93" customWidth="1"/>
    <col min="129" max="130" width="17.875" style="93" customWidth="1"/>
    <col min="131" max="131" width="9.125" style="93" customWidth="1"/>
    <col min="132" max="132" width="21.125" style="93" customWidth="1"/>
    <col min="133" max="133" width="0.625" style="14" customWidth="1"/>
    <col min="134" max="134" width="8.625" style="93" customWidth="1"/>
    <col min="135" max="135" width="18.125" style="93" customWidth="1"/>
    <col min="136" max="136" width="8.625" style="93" customWidth="1"/>
    <col min="137" max="137" width="17.875" style="93" customWidth="1"/>
    <col min="138" max="138" width="14.25" style="93" customWidth="1"/>
    <col min="139" max="139" width="15.625" style="93" customWidth="1"/>
    <col min="140" max="141" width="17.875" style="93" customWidth="1"/>
    <col min="142" max="142" width="9.125" style="93" customWidth="1"/>
    <col min="143" max="143" width="21.125" style="93" customWidth="1"/>
    <col min="144" max="145" width="9" style="94" customWidth="1"/>
    <col min="146" max="16384" width="9" style="94"/>
  </cols>
  <sheetData>
    <row r="1" spans="1:143" s="78" customFormat="1" ht="16.5" customHeight="1" x14ac:dyDescent="0.15">
      <c r="B1" s="14" t="s">
        <v>17</v>
      </c>
      <c r="C1" s="4"/>
      <c r="D1" s="4"/>
      <c r="E1" s="4"/>
      <c r="F1" s="4"/>
      <c r="G1" s="4"/>
      <c r="H1" s="4"/>
      <c r="I1" s="4"/>
      <c r="J1" s="4"/>
      <c r="K1" s="4"/>
      <c r="L1" s="4"/>
      <c r="M1" s="14" t="s">
        <v>24</v>
      </c>
      <c r="N1" s="4"/>
      <c r="O1" s="4"/>
      <c r="P1" s="4"/>
      <c r="Q1" s="4"/>
      <c r="R1" s="4"/>
      <c r="S1" s="4"/>
      <c r="T1" s="4"/>
      <c r="U1" s="4"/>
      <c r="V1" s="4"/>
      <c r="W1" s="4"/>
      <c r="X1" s="14" t="s">
        <v>68</v>
      </c>
      <c r="Y1" s="4"/>
      <c r="Z1" s="4"/>
      <c r="AA1" s="4"/>
      <c r="AB1" s="4"/>
      <c r="AC1" s="4"/>
      <c r="AD1" s="4"/>
      <c r="AE1" s="4"/>
      <c r="AF1" s="4"/>
      <c r="AG1" s="4"/>
      <c r="AH1" s="4"/>
      <c r="AI1" s="14" t="s">
        <v>1</v>
      </c>
      <c r="AJ1" s="4"/>
      <c r="AK1" s="4"/>
      <c r="AL1" s="4"/>
      <c r="AM1" s="4"/>
      <c r="AN1" s="4"/>
      <c r="AO1" s="4"/>
      <c r="AP1" s="4"/>
      <c r="AQ1" s="4"/>
      <c r="AR1" s="4"/>
      <c r="AS1" s="4"/>
      <c r="AT1" s="14" t="s">
        <v>23</v>
      </c>
      <c r="AU1" s="4"/>
      <c r="AV1" s="4"/>
      <c r="AW1" s="4"/>
      <c r="AX1" s="4"/>
      <c r="AY1" s="4"/>
      <c r="AZ1" s="4"/>
      <c r="BA1" s="4"/>
      <c r="BB1" s="4"/>
      <c r="BC1" s="4"/>
      <c r="BD1" s="4"/>
      <c r="BE1" s="14" t="s">
        <v>18</v>
      </c>
      <c r="BF1" s="4"/>
      <c r="BG1" s="4"/>
      <c r="BH1" s="4"/>
      <c r="BI1" s="4"/>
      <c r="BJ1" s="4"/>
      <c r="BK1" s="4"/>
      <c r="BL1" s="4"/>
      <c r="BM1" s="4"/>
      <c r="BN1" s="4"/>
      <c r="BO1" s="4"/>
      <c r="BP1" s="14" t="s">
        <v>19</v>
      </c>
      <c r="BQ1" s="4"/>
      <c r="BR1" s="4"/>
      <c r="BS1" s="4"/>
      <c r="BT1" s="4"/>
      <c r="BU1" s="4"/>
      <c r="BV1" s="4"/>
      <c r="BW1" s="4"/>
      <c r="BX1" s="4"/>
      <c r="BY1" s="4"/>
      <c r="BZ1" s="4"/>
      <c r="CA1" s="14" t="s">
        <v>20</v>
      </c>
      <c r="CB1" s="4"/>
      <c r="CC1" s="4"/>
      <c r="CD1" s="4"/>
      <c r="CE1" s="4"/>
      <c r="CF1" s="4"/>
      <c r="CG1" s="4"/>
      <c r="CH1" s="4"/>
      <c r="CI1" s="4"/>
      <c r="CJ1" s="4"/>
      <c r="CK1" s="4"/>
      <c r="CL1" s="14" t="s">
        <v>72</v>
      </c>
      <c r="CM1" s="4"/>
      <c r="CN1" s="4"/>
      <c r="CO1" s="4"/>
      <c r="CP1" s="4"/>
      <c r="CQ1" s="4"/>
      <c r="CR1" s="4"/>
      <c r="CS1" s="4"/>
      <c r="CT1" s="4"/>
      <c r="CU1" s="4"/>
      <c r="CV1" s="4"/>
      <c r="CW1" s="14" t="s">
        <v>21</v>
      </c>
      <c r="CX1" s="4"/>
      <c r="CY1" s="4"/>
      <c r="CZ1" s="4"/>
      <c r="DA1" s="4"/>
      <c r="DB1" s="4"/>
      <c r="DC1" s="4"/>
      <c r="DD1" s="4"/>
      <c r="DE1" s="4"/>
      <c r="DF1" s="4"/>
      <c r="DG1" s="4"/>
      <c r="DH1" s="14" t="s">
        <v>22</v>
      </c>
      <c r="DI1" s="4"/>
      <c r="DJ1" s="4"/>
      <c r="DK1" s="4"/>
      <c r="DL1" s="4"/>
      <c r="DM1" s="4"/>
      <c r="DN1" s="4"/>
      <c r="DO1" s="4"/>
      <c r="DP1" s="4"/>
      <c r="DQ1" s="4"/>
      <c r="DR1" s="4"/>
      <c r="DS1" s="14" t="s">
        <v>137</v>
      </c>
      <c r="DT1" s="4"/>
      <c r="DU1" s="4"/>
      <c r="DV1" s="4"/>
      <c r="DW1" s="4"/>
      <c r="DX1" s="4"/>
      <c r="DY1" s="4"/>
      <c r="DZ1" s="4"/>
      <c r="EA1" s="4"/>
      <c r="EB1" s="4"/>
      <c r="EC1" s="4"/>
      <c r="ED1" s="14" t="s">
        <v>70</v>
      </c>
      <c r="EE1" s="4"/>
      <c r="EF1" s="4"/>
      <c r="EG1" s="4"/>
      <c r="EH1" s="4"/>
      <c r="EI1" s="4"/>
      <c r="EJ1" s="4"/>
      <c r="EK1" s="4"/>
      <c r="EL1" s="4"/>
      <c r="EM1" s="4"/>
    </row>
    <row r="2" spans="1:143" s="90" customFormat="1" ht="17.25" customHeight="1" x14ac:dyDescent="0.15">
      <c r="B2" s="42" t="s">
        <v>52</v>
      </c>
      <c r="C2" s="30"/>
      <c r="D2" s="30"/>
      <c r="E2" s="30"/>
      <c r="F2" s="30"/>
      <c r="G2" s="30"/>
      <c r="H2" s="30"/>
      <c r="I2" s="30"/>
      <c r="J2" s="30"/>
      <c r="K2" s="30"/>
      <c r="L2" s="30"/>
      <c r="M2" s="42" t="s">
        <v>53</v>
      </c>
      <c r="N2" s="30"/>
      <c r="O2" s="30"/>
      <c r="P2" s="30"/>
      <c r="Q2" s="30"/>
      <c r="R2" s="30"/>
      <c r="S2" s="30"/>
      <c r="T2" s="30"/>
      <c r="U2" s="30"/>
      <c r="V2" s="30"/>
      <c r="W2" s="30"/>
      <c r="X2" s="42" t="s">
        <v>69</v>
      </c>
      <c r="Y2" s="30"/>
      <c r="Z2" s="30"/>
      <c r="AA2" s="30"/>
      <c r="AB2" s="30"/>
      <c r="AC2" s="30"/>
      <c r="AD2" s="30"/>
      <c r="AE2" s="30"/>
      <c r="AF2" s="30"/>
      <c r="AG2" s="30"/>
      <c r="AH2" s="30"/>
      <c r="AI2" s="42" t="s">
        <v>54</v>
      </c>
      <c r="AJ2" s="30"/>
      <c r="AK2" s="30"/>
      <c r="AL2" s="30"/>
      <c r="AM2" s="30"/>
      <c r="AN2" s="30"/>
      <c r="AO2" s="30"/>
      <c r="AP2" s="30"/>
      <c r="AQ2" s="30"/>
      <c r="AR2" s="30"/>
      <c r="AS2" s="30"/>
      <c r="AT2" s="42" t="s">
        <v>55</v>
      </c>
      <c r="AU2" s="30"/>
      <c r="AV2" s="30"/>
      <c r="AW2" s="30"/>
      <c r="AX2" s="30"/>
      <c r="AY2" s="30"/>
      <c r="AZ2" s="30"/>
      <c r="BA2" s="30"/>
      <c r="BB2" s="30"/>
      <c r="BC2" s="30"/>
      <c r="BD2" s="30"/>
      <c r="BE2" s="42" t="s">
        <v>56</v>
      </c>
      <c r="BF2" s="30"/>
      <c r="BG2" s="30"/>
      <c r="BH2" s="30"/>
      <c r="BI2" s="30"/>
      <c r="BJ2" s="30"/>
      <c r="BK2" s="30"/>
      <c r="BL2" s="30"/>
      <c r="BM2" s="30"/>
      <c r="BN2" s="30"/>
      <c r="BO2" s="30"/>
      <c r="BP2" s="42" t="s">
        <v>57</v>
      </c>
      <c r="BQ2" s="30"/>
      <c r="BR2" s="30"/>
      <c r="BS2" s="30"/>
      <c r="BT2" s="30"/>
      <c r="BU2" s="30"/>
      <c r="BV2" s="30"/>
      <c r="BW2" s="30"/>
      <c r="BX2" s="30"/>
      <c r="BY2" s="30"/>
      <c r="BZ2" s="30"/>
      <c r="CA2" s="42" t="s">
        <v>58</v>
      </c>
      <c r="CB2" s="30"/>
      <c r="CC2" s="30"/>
      <c r="CD2" s="30"/>
      <c r="CE2" s="30"/>
      <c r="CF2" s="30"/>
      <c r="CG2" s="30"/>
      <c r="CH2" s="30"/>
      <c r="CI2" s="30"/>
      <c r="CJ2" s="30"/>
      <c r="CK2" s="30"/>
      <c r="CL2" s="42" t="s">
        <v>59</v>
      </c>
      <c r="CM2" s="30"/>
      <c r="CN2" s="30"/>
      <c r="CO2" s="30"/>
      <c r="CP2" s="30"/>
      <c r="CQ2" s="30"/>
      <c r="CR2" s="30"/>
      <c r="CS2" s="30"/>
      <c r="CT2" s="30"/>
      <c r="CU2" s="30"/>
      <c r="CV2" s="30"/>
      <c r="CW2" s="42" t="s">
        <v>60</v>
      </c>
      <c r="CX2" s="30"/>
      <c r="CY2" s="30"/>
      <c r="CZ2" s="30"/>
      <c r="DA2" s="30"/>
      <c r="DB2" s="30"/>
      <c r="DC2" s="30"/>
      <c r="DD2" s="30"/>
      <c r="DE2" s="30"/>
      <c r="DF2" s="30"/>
      <c r="DG2" s="30"/>
      <c r="DH2" s="42" t="s">
        <v>61</v>
      </c>
      <c r="DI2" s="30"/>
      <c r="DJ2" s="30"/>
      <c r="DK2" s="30"/>
      <c r="DL2" s="30"/>
      <c r="DM2" s="30"/>
      <c r="DN2" s="30"/>
      <c r="DO2" s="30"/>
      <c r="DP2" s="30"/>
      <c r="DQ2" s="30"/>
      <c r="DR2" s="30"/>
      <c r="DS2" s="42" t="s">
        <v>62</v>
      </c>
      <c r="DT2" s="30"/>
      <c r="DU2" s="30"/>
      <c r="DV2" s="30"/>
      <c r="DW2" s="30"/>
      <c r="DX2" s="30"/>
      <c r="DY2" s="30"/>
      <c r="DZ2" s="30"/>
      <c r="EA2" s="30"/>
      <c r="EB2" s="30"/>
      <c r="EC2" s="30"/>
      <c r="ED2" s="42" t="s">
        <v>71</v>
      </c>
      <c r="EE2" s="30"/>
      <c r="EF2" s="30"/>
      <c r="EG2" s="30"/>
      <c r="EH2" s="30"/>
      <c r="EI2" s="30"/>
      <c r="EJ2" s="30"/>
      <c r="EK2" s="30"/>
      <c r="EL2" s="30"/>
      <c r="EM2" s="30"/>
    </row>
    <row r="3" spans="1:143" s="78" customFormat="1" ht="40.5" customHeight="1" x14ac:dyDescent="0.15">
      <c r="A3" s="67" t="s">
        <v>195</v>
      </c>
      <c r="B3" s="162" t="s">
        <v>28</v>
      </c>
      <c r="C3" s="163"/>
      <c r="D3" s="155" t="s">
        <v>29</v>
      </c>
      <c r="E3" s="156"/>
      <c r="F3" s="156"/>
      <c r="G3" s="156"/>
      <c r="H3" s="157" t="s">
        <v>43</v>
      </c>
      <c r="I3" s="157" t="s">
        <v>30</v>
      </c>
      <c r="J3" s="159" t="s">
        <v>31</v>
      </c>
      <c r="K3" s="160"/>
      <c r="L3" s="16"/>
      <c r="M3" s="162" t="s">
        <v>28</v>
      </c>
      <c r="N3" s="163"/>
      <c r="O3" s="155" t="s">
        <v>29</v>
      </c>
      <c r="P3" s="156"/>
      <c r="Q3" s="156"/>
      <c r="R3" s="156"/>
      <c r="S3" s="157" t="s">
        <v>43</v>
      </c>
      <c r="T3" s="157" t="s">
        <v>30</v>
      </c>
      <c r="U3" s="159" t="s">
        <v>31</v>
      </c>
      <c r="V3" s="160"/>
      <c r="W3" s="19"/>
      <c r="X3" s="162" t="s">
        <v>28</v>
      </c>
      <c r="Y3" s="163"/>
      <c r="Z3" s="155" t="s">
        <v>29</v>
      </c>
      <c r="AA3" s="156"/>
      <c r="AB3" s="156"/>
      <c r="AC3" s="156"/>
      <c r="AD3" s="157" t="s">
        <v>43</v>
      </c>
      <c r="AE3" s="157" t="s">
        <v>30</v>
      </c>
      <c r="AF3" s="159" t="s">
        <v>31</v>
      </c>
      <c r="AG3" s="160"/>
      <c r="AH3" s="19"/>
      <c r="AI3" s="162" t="s">
        <v>28</v>
      </c>
      <c r="AJ3" s="163"/>
      <c r="AK3" s="155" t="s">
        <v>29</v>
      </c>
      <c r="AL3" s="156"/>
      <c r="AM3" s="156"/>
      <c r="AN3" s="156"/>
      <c r="AO3" s="157" t="s">
        <v>43</v>
      </c>
      <c r="AP3" s="157" t="s">
        <v>30</v>
      </c>
      <c r="AQ3" s="159" t="s">
        <v>31</v>
      </c>
      <c r="AR3" s="160"/>
      <c r="AS3" s="19"/>
      <c r="AT3" s="162" t="s">
        <v>28</v>
      </c>
      <c r="AU3" s="163"/>
      <c r="AV3" s="155" t="s">
        <v>29</v>
      </c>
      <c r="AW3" s="156"/>
      <c r="AX3" s="156"/>
      <c r="AY3" s="156"/>
      <c r="AZ3" s="157" t="s">
        <v>43</v>
      </c>
      <c r="BA3" s="157" t="s">
        <v>30</v>
      </c>
      <c r="BB3" s="159" t="s">
        <v>31</v>
      </c>
      <c r="BC3" s="160"/>
      <c r="BD3" s="19"/>
      <c r="BE3" s="162" t="s">
        <v>28</v>
      </c>
      <c r="BF3" s="163"/>
      <c r="BG3" s="155" t="s">
        <v>29</v>
      </c>
      <c r="BH3" s="156"/>
      <c r="BI3" s="156"/>
      <c r="BJ3" s="156"/>
      <c r="BK3" s="157" t="s">
        <v>43</v>
      </c>
      <c r="BL3" s="157" t="s">
        <v>30</v>
      </c>
      <c r="BM3" s="159" t="s">
        <v>31</v>
      </c>
      <c r="BN3" s="160"/>
      <c r="BO3" s="19"/>
      <c r="BP3" s="162" t="s">
        <v>28</v>
      </c>
      <c r="BQ3" s="163"/>
      <c r="BR3" s="155" t="s">
        <v>29</v>
      </c>
      <c r="BS3" s="156"/>
      <c r="BT3" s="156"/>
      <c r="BU3" s="156"/>
      <c r="BV3" s="157" t="s">
        <v>43</v>
      </c>
      <c r="BW3" s="157" t="s">
        <v>30</v>
      </c>
      <c r="BX3" s="159" t="s">
        <v>31</v>
      </c>
      <c r="BY3" s="160"/>
      <c r="BZ3" s="19"/>
      <c r="CA3" s="162" t="s">
        <v>28</v>
      </c>
      <c r="CB3" s="163"/>
      <c r="CC3" s="155" t="s">
        <v>29</v>
      </c>
      <c r="CD3" s="156"/>
      <c r="CE3" s="156"/>
      <c r="CF3" s="156"/>
      <c r="CG3" s="157" t="s">
        <v>43</v>
      </c>
      <c r="CH3" s="157" t="s">
        <v>30</v>
      </c>
      <c r="CI3" s="159" t="s">
        <v>31</v>
      </c>
      <c r="CJ3" s="160"/>
      <c r="CK3" s="19"/>
      <c r="CL3" s="162" t="s">
        <v>28</v>
      </c>
      <c r="CM3" s="163"/>
      <c r="CN3" s="155" t="s">
        <v>29</v>
      </c>
      <c r="CO3" s="156"/>
      <c r="CP3" s="156"/>
      <c r="CQ3" s="156"/>
      <c r="CR3" s="157" t="s">
        <v>43</v>
      </c>
      <c r="CS3" s="157" t="s">
        <v>30</v>
      </c>
      <c r="CT3" s="159" t="s">
        <v>31</v>
      </c>
      <c r="CU3" s="160"/>
      <c r="CV3" s="19"/>
      <c r="CW3" s="162" t="s">
        <v>28</v>
      </c>
      <c r="CX3" s="163"/>
      <c r="CY3" s="155" t="s">
        <v>29</v>
      </c>
      <c r="CZ3" s="156"/>
      <c r="DA3" s="156"/>
      <c r="DB3" s="156"/>
      <c r="DC3" s="157" t="s">
        <v>43</v>
      </c>
      <c r="DD3" s="157" t="s">
        <v>30</v>
      </c>
      <c r="DE3" s="159" t="s">
        <v>31</v>
      </c>
      <c r="DF3" s="160"/>
      <c r="DG3" s="19"/>
      <c r="DH3" s="162" t="s">
        <v>28</v>
      </c>
      <c r="DI3" s="163"/>
      <c r="DJ3" s="155" t="s">
        <v>29</v>
      </c>
      <c r="DK3" s="156"/>
      <c r="DL3" s="156"/>
      <c r="DM3" s="156"/>
      <c r="DN3" s="157" t="s">
        <v>43</v>
      </c>
      <c r="DO3" s="157" t="s">
        <v>30</v>
      </c>
      <c r="DP3" s="159" t="s">
        <v>31</v>
      </c>
      <c r="DQ3" s="160"/>
      <c r="DR3" s="19"/>
      <c r="DS3" s="162" t="s">
        <v>28</v>
      </c>
      <c r="DT3" s="163"/>
      <c r="DU3" s="155" t="s">
        <v>29</v>
      </c>
      <c r="DV3" s="156"/>
      <c r="DW3" s="156"/>
      <c r="DX3" s="156"/>
      <c r="DY3" s="157" t="s">
        <v>43</v>
      </c>
      <c r="DZ3" s="157" t="s">
        <v>30</v>
      </c>
      <c r="EA3" s="159" t="s">
        <v>31</v>
      </c>
      <c r="EB3" s="160"/>
      <c r="EC3" s="19"/>
      <c r="ED3" s="162" t="s">
        <v>28</v>
      </c>
      <c r="EE3" s="163"/>
      <c r="EF3" s="155" t="s">
        <v>29</v>
      </c>
      <c r="EG3" s="156"/>
      <c r="EH3" s="156"/>
      <c r="EI3" s="156"/>
      <c r="EJ3" s="157" t="s">
        <v>43</v>
      </c>
      <c r="EK3" s="157" t="s">
        <v>30</v>
      </c>
      <c r="EL3" s="159" t="s">
        <v>31</v>
      </c>
      <c r="EM3" s="160"/>
    </row>
    <row r="4" spans="1:143" s="74" customFormat="1" ht="41.25" customHeight="1" x14ac:dyDescent="0.15">
      <c r="A4" s="63" t="s">
        <v>25</v>
      </c>
      <c r="B4" s="64" t="s">
        <v>32</v>
      </c>
      <c r="C4" s="68" t="s">
        <v>33</v>
      </c>
      <c r="D4" s="68" t="s">
        <v>32</v>
      </c>
      <c r="E4" s="68" t="s">
        <v>39</v>
      </c>
      <c r="F4" s="68" t="s">
        <v>45</v>
      </c>
      <c r="G4" s="68" t="s">
        <v>35</v>
      </c>
      <c r="H4" s="158"/>
      <c r="I4" s="161"/>
      <c r="J4" s="65" t="s">
        <v>32</v>
      </c>
      <c r="K4" s="65" t="s">
        <v>36</v>
      </c>
      <c r="L4" s="16"/>
      <c r="M4" s="123" t="s">
        <v>32</v>
      </c>
      <c r="N4" s="68" t="s">
        <v>33</v>
      </c>
      <c r="O4" s="68" t="s">
        <v>32</v>
      </c>
      <c r="P4" s="68" t="s">
        <v>39</v>
      </c>
      <c r="Q4" s="68" t="s">
        <v>45</v>
      </c>
      <c r="R4" s="68" t="s">
        <v>35</v>
      </c>
      <c r="S4" s="158"/>
      <c r="T4" s="161"/>
      <c r="U4" s="65" t="s">
        <v>32</v>
      </c>
      <c r="V4" s="65" t="s">
        <v>36</v>
      </c>
      <c r="W4" s="19"/>
      <c r="X4" s="123" t="s">
        <v>32</v>
      </c>
      <c r="Y4" s="68" t="s">
        <v>33</v>
      </c>
      <c r="Z4" s="68" t="s">
        <v>32</v>
      </c>
      <c r="AA4" s="68" t="s">
        <v>39</v>
      </c>
      <c r="AB4" s="68" t="s">
        <v>45</v>
      </c>
      <c r="AC4" s="68" t="s">
        <v>35</v>
      </c>
      <c r="AD4" s="158"/>
      <c r="AE4" s="161"/>
      <c r="AF4" s="65" t="s">
        <v>32</v>
      </c>
      <c r="AG4" s="65" t="s">
        <v>36</v>
      </c>
      <c r="AH4" s="19"/>
      <c r="AI4" s="123" t="s">
        <v>32</v>
      </c>
      <c r="AJ4" s="68" t="s">
        <v>33</v>
      </c>
      <c r="AK4" s="68" t="s">
        <v>32</v>
      </c>
      <c r="AL4" s="68" t="s">
        <v>39</v>
      </c>
      <c r="AM4" s="68" t="s">
        <v>45</v>
      </c>
      <c r="AN4" s="68" t="s">
        <v>35</v>
      </c>
      <c r="AO4" s="158"/>
      <c r="AP4" s="161"/>
      <c r="AQ4" s="65" t="s">
        <v>32</v>
      </c>
      <c r="AR4" s="65" t="s">
        <v>36</v>
      </c>
      <c r="AS4" s="19"/>
      <c r="AT4" s="123" t="s">
        <v>32</v>
      </c>
      <c r="AU4" s="68" t="s">
        <v>33</v>
      </c>
      <c r="AV4" s="68" t="s">
        <v>32</v>
      </c>
      <c r="AW4" s="68" t="s">
        <v>39</v>
      </c>
      <c r="AX4" s="68" t="s">
        <v>45</v>
      </c>
      <c r="AY4" s="68" t="s">
        <v>35</v>
      </c>
      <c r="AZ4" s="158"/>
      <c r="BA4" s="161"/>
      <c r="BB4" s="65" t="s">
        <v>32</v>
      </c>
      <c r="BC4" s="65" t="s">
        <v>36</v>
      </c>
      <c r="BD4" s="19"/>
      <c r="BE4" s="123" t="s">
        <v>32</v>
      </c>
      <c r="BF4" s="68" t="s">
        <v>33</v>
      </c>
      <c r="BG4" s="68" t="s">
        <v>32</v>
      </c>
      <c r="BH4" s="68" t="s">
        <v>39</v>
      </c>
      <c r="BI4" s="68" t="s">
        <v>45</v>
      </c>
      <c r="BJ4" s="68" t="s">
        <v>35</v>
      </c>
      <c r="BK4" s="158"/>
      <c r="BL4" s="161"/>
      <c r="BM4" s="65" t="s">
        <v>32</v>
      </c>
      <c r="BN4" s="65" t="s">
        <v>36</v>
      </c>
      <c r="BO4" s="19"/>
      <c r="BP4" s="123" t="s">
        <v>32</v>
      </c>
      <c r="BQ4" s="68" t="s">
        <v>33</v>
      </c>
      <c r="BR4" s="68" t="s">
        <v>32</v>
      </c>
      <c r="BS4" s="68" t="s">
        <v>39</v>
      </c>
      <c r="BT4" s="68" t="s">
        <v>45</v>
      </c>
      <c r="BU4" s="68" t="s">
        <v>35</v>
      </c>
      <c r="BV4" s="158"/>
      <c r="BW4" s="161"/>
      <c r="BX4" s="65" t="s">
        <v>32</v>
      </c>
      <c r="BY4" s="65" t="s">
        <v>36</v>
      </c>
      <c r="BZ4" s="19"/>
      <c r="CA4" s="123" t="s">
        <v>32</v>
      </c>
      <c r="CB4" s="68" t="s">
        <v>33</v>
      </c>
      <c r="CC4" s="68" t="s">
        <v>32</v>
      </c>
      <c r="CD4" s="68" t="s">
        <v>39</v>
      </c>
      <c r="CE4" s="68" t="s">
        <v>45</v>
      </c>
      <c r="CF4" s="68" t="s">
        <v>35</v>
      </c>
      <c r="CG4" s="158"/>
      <c r="CH4" s="161"/>
      <c r="CI4" s="65" t="s">
        <v>32</v>
      </c>
      <c r="CJ4" s="65" t="s">
        <v>36</v>
      </c>
      <c r="CK4" s="19"/>
      <c r="CL4" s="123" t="s">
        <v>32</v>
      </c>
      <c r="CM4" s="68" t="s">
        <v>33</v>
      </c>
      <c r="CN4" s="68" t="s">
        <v>32</v>
      </c>
      <c r="CO4" s="68" t="s">
        <v>39</v>
      </c>
      <c r="CP4" s="68" t="s">
        <v>45</v>
      </c>
      <c r="CQ4" s="68" t="s">
        <v>35</v>
      </c>
      <c r="CR4" s="158"/>
      <c r="CS4" s="161"/>
      <c r="CT4" s="65" t="s">
        <v>32</v>
      </c>
      <c r="CU4" s="65" t="s">
        <v>36</v>
      </c>
      <c r="CV4" s="19"/>
      <c r="CW4" s="123" t="s">
        <v>32</v>
      </c>
      <c r="CX4" s="68" t="s">
        <v>33</v>
      </c>
      <c r="CY4" s="68" t="s">
        <v>32</v>
      </c>
      <c r="CZ4" s="68" t="s">
        <v>39</v>
      </c>
      <c r="DA4" s="68" t="s">
        <v>45</v>
      </c>
      <c r="DB4" s="68" t="s">
        <v>35</v>
      </c>
      <c r="DC4" s="158"/>
      <c r="DD4" s="161"/>
      <c r="DE4" s="65" t="s">
        <v>32</v>
      </c>
      <c r="DF4" s="65" t="s">
        <v>36</v>
      </c>
      <c r="DG4" s="19"/>
      <c r="DH4" s="123" t="s">
        <v>32</v>
      </c>
      <c r="DI4" s="68" t="s">
        <v>33</v>
      </c>
      <c r="DJ4" s="68" t="s">
        <v>32</v>
      </c>
      <c r="DK4" s="68" t="s">
        <v>39</v>
      </c>
      <c r="DL4" s="68" t="s">
        <v>45</v>
      </c>
      <c r="DM4" s="68" t="s">
        <v>35</v>
      </c>
      <c r="DN4" s="158"/>
      <c r="DO4" s="161"/>
      <c r="DP4" s="65" t="s">
        <v>32</v>
      </c>
      <c r="DQ4" s="65" t="s">
        <v>36</v>
      </c>
      <c r="DR4" s="19"/>
      <c r="DS4" s="123" t="s">
        <v>32</v>
      </c>
      <c r="DT4" s="68" t="s">
        <v>33</v>
      </c>
      <c r="DU4" s="68" t="s">
        <v>32</v>
      </c>
      <c r="DV4" s="68" t="s">
        <v>39</v>
      </c>
      <c r="DW4" s="68" t="s">
        <v>45</v>
      </c>
      <c r="DX4" s="68" t="s">
        <v>35</v>
      </c>
      <c r="DY4" s="158"/>
      <c r="DZ4" s="161"/>
      <c r="EA4" s="65" t="s">
        <v>32</v>
      </c>
      <c r="EB4" s="65" t="s">
        <v>36</v>
      </c>
      <c r="EC4" s="19"/>
      <c r="ED4" s="123" t="s">
        <v>32</v>
      </c>
      <c r="EE4" s="68" t="s">
        <v>33</v>
      </c>
      <c r="EF4" s="68" t="s">
        <v>32</v>
      </c>
      <c r="EG4" s="68" t="s">
        <v>39</v>
      </c>
      <c r="EH4" s="68" t="s">
        <v>45</v>
      </c>
      <c r="EI4" s="68" t="s">
        <v>35</v>
      </c>
      <c r="EJ4" s="158"/>
      <c r="EK4" s="161"/>
      <c r="EL4" s="65" t="s">
        <v>32</v>
      </c>
      <c r="EM4" s="65" t="s">
        <v>36</v>
      </c>
    </row>
    <row r="5" spans="1:143" s="74" customFormat="1" ht="17.25" customHeight="1" x14ac:dyDescent="0.15">
      <c r="A5" s="44" t="s">
        <v>26</v>
      </c>
      <c r="B5" s="75"/>
      <c r="C5" s="75"/>
      <c r="D5" s="75"/>
      <c r="E5" s="75"/>
      <c r="F5" s="75"/>
      <c r="G5" s="75"/>
      <c r="H5" s="75"/>
      <c r="I5" s="75"/>
      <c r="J5" s="75"/>
      <c r="K5" s="75"/>
      <c r="L5" s="16"/>
      <c r="M5" s="43"/>
      <c r="N5" s="43"/>
      <c r="O5" s="43"/>
      <c r="P5" s="43"/>
      <c r="Q5" s="43"/>
      <c r="R5" s="43"/>
      <c r="S5" s="96"/>
      <c r="T5" s="96"/>
      <c r="U5" s="43"/>
      <c r="V5" s="50"/>
      <c r="W5" s="19"/>
      <c r="X5" s="43"/>
      <c r="Y5" s="43"/>
      <c r="Z5" s="43"/>
      <c r="AA5" s="43"/>
      <c r="AB5" s="43"/>
      <c r="AC5" s="43"/>
      <c r="AD5" s="96"/>
      <c r="AE5" s="96"/>
      <c r="AF5" s="43"/>
      <c r="AG5" s="50"/>
      <c r="AH5" s="19"/>
      <c r="AI5" s="43"/>
      <c r="AJ5" s="43"/>
      <c r="AK5" s="43"/>
      <c r="AL5" s="43"/>
      <c r="AM5" s="43"/>
      <c r="AN5" s="43"/>
      <c r="AO5" s="96"/>
      <c r="AP5" s="96"/>
      <c r="AQ5" s="43"/>
      <c r="AR5" s="50"/>
      <c r="AS5" s="19"/>
      <c r="AT5" s="43"/>
      <c r="AU5" s="43"/>
      <c r="AV5" s="43"/>
      <c r="AW5" s="43"/>
      <c r="AX5" s="43"/>
      <c r="AY5" s="43"/>
      <c r="AZ5" s="96"/>
      <c r="BA5" s="96"/>
      <c r="BB5" s="43"/>
      <c r="BC5" s="50"/>
      <c r="BD5" s="19"/>
      <c r="BE5" s="43"/>
      <c r="BF5" s="43"/>
      <c r="BG5" s="43"/>
      <c r="BH5" s="43"/>
      <c r="BI5" s="43"/>
      <c r="BJ5" s="43"/>
      <c r="BK5" s="96"/>
      <c r="BL5" s="96"/>
      <c r="BM5" s="43"/>
      <c r="BN5" s="50"/>
      <c r="BO5" s="19"/>
      <c r="BP5" s="43"/>
      <c r="BQ5" s="43"/>
      <c r="BR5" s="43"/>
      <c r="BS5" s="43"/>
      <c r="BT5" s="43"/>
      <c r="BU5" s="43"/>
      <c r="BV5" s="96"/>
      <c r="BW5" s="96"/>
      <c r="BX5" s="43"/>
      <c r="BY5" s="50"/>
      <c r="BZ5" s="19"/>
      <c r="CA5" s="43"/>
      <c r="CB5" s="43"/>
      <c r="CC5" s="43"/>
      <c r="CD5" s="43"/>
      <c r="CE5" s="43"/>
      <c r="CF5" s="43"/>
      <c r="CG5" s="96"/>
      <c r="CH5" s="96"/>
      <c r="CI5" s="43"/>
      <c r="CJ5" s="50"/>
      <c r="CK5" s="19"/>
      <c r="CL5" s="43"/>
      <c r="CM5" s="43"/>
      <c r="CN5" s="43"/>
      <c r="CO5" s="43"/>
      <c r="CP5" s="43"/>
      <c r="CQ5" s="43"/>
      <c r="CR5" s="96"/>
      <c r="CS5" s="96"/>
      <c r="CT5" s="43"/>
      <c r="CU5" s="50"/>
      <c r="CV5" s="19"/>
      <c r="CW5" s="43"/>
      <c r="CX5" s="43"/>
      <c r="CY5" s="43"/>
      <c r="CZ5" s="43"/>
      <c r="DA5" s="43"/>
      <c r="DB5" s="43"/>
      <c r="DC5" s="96"/>
      <c r="DD5" s="96"/>
      <c r="DE5" s="43"/>
      <c r="DF5" s="50"/>
      <c r="DG5" s="19"/>
      <c r="DH5" s="43"/>
      <c r="DI5" s="43"/>
      <c r="DJ5" s="43"/>
      <c r="DK5" s="43"/>
      <c r="DL5" s="43"/>
      <c r="DM5" s="43"/>
      <c r="DN5" s="96"/>
      <c r="DO5" s="96"/>
      <c r="DP5" s="43"/>
      <c r="DQ5" s="50"/>
      <c r="DR5" s="19"/>
      <c r="DS5" s="43"/>
      <c r="DT5" s="43"/>
      <c r="DU5" s="43"/>
      <c r="DV5" s="43"/>
      <c r="DW5" s="43"/>
      <c r="DX5" s="43"/>
      <c r="DY5" s="96"/>
      <c r="DZ5" s="96"/>
      <c r="EA5" s="43"/>
      <c r="EB5" s="50"/>
      <c r="EC5" s="19"/>
      <c r="ED5" s="43"/>
      <c r="EE5" s="43"/>
      <c r="EF5" s="43"/>
      <c r="EG5" s="43"/>
      <c r="EH5" s="43"/>
      <c r="EI5" s="43"/>
      <c r="EJ5" s="96"/>
      <c r="EK5" s="96"/>
      <c r="EL5" s="43"/>
      <c r="EM5" s="50"/>
    </row>
    <row r="6" spans="1:143" s="74" customFormat="1" ht="17.25" customHeight="1" x14ac:dyDescent="0.15">
      <c r="A6" s="7" t="s">
        <v>249</v>
      </c>
      <c r="B6" s="5">
        <f>SUM(B28:B39)</f>
        <v>84</v>
      </c>
      <c r="C6" s="5">
        <f>SUM(C28:C39)</f>
        <v>188699069</v>
      </c>
      <c r="D6" s="5">
        <f t="shared" ref="D6:I6" si="0">SUM(D28:D39)</f>
        <v>74</v>
      </c>
      <c r="E6" s="5">
        <f t="shared" si="0"/>
        <v>130519372</v>
      </c>
      <c r="F6" s="5">
        <f t="shared" si="0"/>
        <v>0</v>
      </c>
      <c r="G6" s="5">
        <f t="shared" si="0"/>
        <v>3832932</v>
      </c>
      <c r="H6" s="5">
        <f t="shared" si="0"/>
        <v>134352305</v>
      </c>
      <c r="I6" s="5">
        <f t="shared" si="0"/>
        <v>54346764</v>
      </c>
      <c r="J6" s="5">
        <f>J39</f>
        <v>531</v>
      </c>
      <c r="K6" s="5">
        <f>K39</f>
        <v>1031286426</v>
      </c>
      <c r="L6" s="19"/>
      <c r="M6" s="5">
        <f>SUM(M28:M39)</f>
        <v>84</v>
      </c>
      <c r="N6" s="5">
        <f t="shared" ref="N6:T6" si="1">SUM(N28:N39)</f>
        <v>186503379</v>
      </c>
      <c r="O6" s="5">
        <f t="shared" si="1"/>
        <v>74</v>
      </c>
      <c r="P6" s="5">
        <f t="shared" si="1"/>
        <v>128321972</v>
      </c>
      <c r="Q6" s="5">
        <f t="shared" si="1"/>
        <v>0</v>
      </c>
      <c r="R6" s="5">
        <f t="shared" si="1"/>
        <v>3832932</v>
      </c>
      <c r="S6" s="5">
        <f t="shared" si="1"/>
        <v>132154905</v>
      </c>
      <c r="T6" s="5">
        <f t="shared" si="1"/>
        <v>54348474</v>
      </c>
      <c r="U6" s="5">
        <f>U39</f>
        <v>531</v>
      </c>
      <c r="V6" s="5">
        <f>V39</f>
        <v>1025392036</v>
      </c>
      <c r="W6" s="19"/>
      <c r="X6" s="5">
        <f>SUM(X28:X39)</f>
        <v>9</v>
      </c>
      <c r="Y6" s="5">
        <f t="shared" ref="Y6:AE6" si="2">SUM(Y28:Y39)</f>
        <v>33537200</v>
      </c>
      <c r="Z6" s="5">
        <f t="shared" si="2"/>
        <v>11</v>
      </c>
      <c r="AA6" s="5">
        <f t="shared" si="2"/>
        <v>12627600</v>
      </c>
      <c r="AB6" s="5">
        <f t="shared" si="2"/>
        <v>0</v>
      </c>
      <c r="AC6" s="5">
        <f t="shared" si="2"/>
        <v>24</v>
      </c>
      <c r="AD6" s="5">
        <f t="shared" si="2"/>
        <v>12627624</v>
      </c>
      <c r="AE6" s="5">
        <f t="shared" si="2"/>
        <v>20909576</v>
      </c>
      <c r="AF6" s="5">
        <f>AF39</f>
        <v>217</v>
      </c>
      <c r="AG6" s="5">
        <f>AG39</f>
        <v>438537692</v>
      </c>
      <c r="AH6" s="5">
        <f>SUM(AH28:AH39)</f>
        <v>0</v>
      </c>
      <c r="AI6" s="5">
        <f t="shared" ref="AI6:AO6" si="3">SUM(AI28:AI39)</f>
        <v>4</v>
      </c>
      <c r="AJ6" s="5">
        <f t="shared" si="3"/>
        <v>33404466</v>
      </c>
      <c r="AK6" s="5">
        <f t="shared" si="3"/>
        <v>7</v>
      </c>
      <c r="AL6" s="5">
        <f t="shared" si="3"/>
        <v>32786115</v>
      </c>
      <c r="AM6" s="5">
        <f t="shared" si="3"/>
        <v>0</v>
      </c>
      <c r="AN6" s="5">
        <f t="shared" si="3"/>
        <v>0</v>
      </c>
      <c r="AO6" s="5">
        <f t="shared" si="3"/>
        <v>32786115</v>
      </c>
      <c r="AP6" s="5">
        <f>AP39</f>
        <v>-5099288</v>
      </c>
      <c r="AQ6" s="5">
        <f>AQ39</f>
        <v>46</v>
      </c>
      <c r="AR6" s="5"/>
      <c r="AS6" s="19"/>
      <c r="AT6" s="5">
        <f>SUM(AT28:AT39)</f>
        <v>1</v>
      </c>
      <c r="AU6" s="5">
        <f t="shared" ref="AU6:BA6" si="4">SUM(AU28:AU39)</f>
        <v>1014800</v>
      </c>
      <c r="AV6" s="5">
        <f t="shared" si="4"/>
        <v>0</v>
      </c>
      <c r="AW6" s="5">
        <f t="shared" si="4"/>
        <v>0</v>
      </c>
      <c r="AX6" s="5">
        <f t="shared" si="4"/>
        <v>0</v>
      </c>
      <c r="AY6" s="5">
        <f t="shared" si="4"/>
        <v>811400</v>
      </c>
      <c r="AZ6" s="5">
        <f t="shared" si="4"/>
        <v>811400</v>
      </c>
      <c r="BA6" s="5">
        <f t="shared" si="4"/>
        <v>203400</v>
      </c>
      <c r="BB6" s="5">
        <f>BB39</f>
        <v>9</v>
      </c>
      <c r="BC6" s="5">
        <f>BC39</f>
        <v>10886300</v>
      </c>
      <c r="BD6" s="19"/>
      <c r="BE6" s="5">
        <f>SUM(BE28:BE39)</f>
        <v>0</v>
      </c>
      <c r="BF6" s="5">
        <f t="shared" ref="BF6:BL6" si="5">SUM(BF28:BF39)</f>
        <v>0</v>
      </c>
      <c r="BG6" s="5">
        <f t="shared" si="5"/>
        <v>0</v>
      </c>
      <c r="BH6" s="5">
        <f t="shared" si="5"/>
        <v>0</v>
      </c>
      <c r="BI6" s="5">
        <f t="shared" si="5"/>
        <v>0</v>
      </c>
      <c r="BJ6" s="5">
        <f t="shared" si="5"/>
        <v>0</v>
      </c>
      <c r="BK6" s="5">
        <f t="shared" si="5"/>
        <v>0</v>
      </c>
      <c r="BL6" s="5">
        <f t="shared" si="5"/>
        <v>0</v>
      </c>
      <c r="BM6" s="5">
        <f>BM39</f>
        <v>0</v>
      </c>
      <c r="BN6" s="5">
        <f>BN39</f>
        <v>0</v>
      </c>
      <c r="BO6" s="19"/>
      <c r="BP6" s="5">
        <f>SUM(BP28:BP39)</f>
        <v>4</v>
      </c>
      <c r="BQ6" s="5">
        <f t="shared" ref="BQ6:BW6" si="6">SUM(BQ28:BQ39)</f>
        <v>28569900</v>
      </c>
      <c r="BR6" s="5">
        <f t="shared" si="6"/>
        <v>4</v>
      </c>
      <c r="BS6" s="5">
        <f t="shared" si="6"/>
        <v>33066258</v>
      </c>
      <c r="BT6" s="5">
        <f t="shared" si="6"/>
        <v>0</v>
      </c>
      <c r="BU6" s="5">
        <f t="shared" si="6"/>
        <v>0</v>
      </c>
      <c r="BV6" s="5">
        <f t="shared" si="6"/>
        <v>33066258</v>
      </c>
      <c r="BW6" s="5">
        <f t="shared" si="6"/>
        <v>-4496358</v>
      </c>
      <c r="BX6" s="5">
        <f>BX39</f>
        <v>19</v>
      </c>
      <c r="BY6" s="5">
        <f>BY39</f>
        <v>135938000</v>
      </c>
      <c r="BZ6" s="19"/>
      <c r="CA6" s="5">
        <f>SUM(CA28:CA39)</f>
        <v>12</v>
      </c>
      <c r="CB6" s="5">
        <f t="shared" ref="CB6:CH6" si="7">SUM(CB28:CB39)</f>
        <v>31716100</v>
      </c>
      <c r="CC6" s="5">
        <f t="shared" si="7"/>
        <v>12</v>
      </c>
      <c r="CD6" s="5">
        <f t="shared" si="7"/>
        <v>27610200</v>
      </c>
      <c r="CE6" s="5">
        <f t="shared" si="7"/>
        <v>0</v>
      </c>
      <c r="CF6" s="5">
        <f t="shared" si="7"/>
        <v>0</v>
      </c>
      <c r="CG6" s="5">
        <f t="shared" si="7"/>
        <v>27610200</v>
      </c>
      <c r="CH6" s="5">
        <f t="shared" si="7"/>
        <v>4105900</v>
      </c>
      <c r="CI6" s="5">
        <f>CI39</f>
        <v>25</v>
      </c>
      <c r="CJ6" s="5">
        <f>CJ39</f>
        <v>57403900</v>
      </c>
      <c r="CK6" s="19"/>
      <c r="CL6" s="5">
        <f>SUM(CL28:CL39)</f>
        <v>0</v>
      </c>
      <c r="CM6" s="5">
        <f t="shared" ref="CM6:CS6" si="8">SUM(CM28:CM39)</f>
        <v>0</v>
      </c>
      <c r="CN6" s="5">
        <f t="shared" si="8"/>
        <v>0</v>
      </c>
      <c r="CO6" s="5">
        <f t="shared" si="8"/>
        <v>0</v>
      </c>
      <c r="CP6" s="5">
        <f t="shared" si="8"/>
        <v>0</v>
      </c>
      <c r="CQ6" s="5">
        <f t="shared" si="8"/>
        <v>0</v>
      </c>
      <c r="CR6" s="5">
        <f t="shared" si="8"/>
        <v>0</v>
      </c>
      <c r="CS6" s="5">
        <f t="shared" si="8"/>
        <v>0</v>
      </c>
      <c r="CT6" s="5">
        <f>CT39</f>
        <v>0</v>
      </c>
      <c r="CU6" s="5">
        <f>CU39</f>
        <v>0</v>
      </c>
      <c r="CV6" s="19"/>
      <c r="CW6" s="5">
        <f>SUM(CW28:CW39)</f>
        <v>0</v>
      </c>
      <c r="CX6" s="5">
        <f t="shared" ref="CX6:DD6" si="9">SUM(CX28:CX39)</f>
        <v>0</v>
      </c>
      <c r="CY6" s="5">
        <f t="shared" si="9"/>
        <v>0</v>
      </c>
      <c r="CZ6" s="5">
        <f t="shared" si="9"/>
        <v>0</v>
      </c>
      <c r="DA6" s="5">
        <f t="shared" si="9"/>
        <v>0</v>
      </c>
      <c r="DB6" s="5">
        <f t="shared" si="9"/>
        <v>0</v>
      </c>
      <c r="DC6" s="5">
        <f t="shared" si="9"/>
        <v>0</v>
      </c>
      <c r="DD6" s="5">
        <f t="shared" si="9"/>
        <v>0</v>
      </c>
      <c r="DE6" s="5">
        <f>DE39</f>
        <v>0</v>
      </c>
      <c r="DF6" s="5">
        <f>DF39</f>
        <v>0</v>
      </c>
      <c r="DG6" s="19"/>
      <c r="DH6" s="5">
        <f>SUM(DH28:DH39)</f>
        <v>18</v>
      </c>
      <c r="DI6" s="5">
        <f t="shared" ref="DI6:DO6" si="10">SUM(DI28:DI39)</f>
        <v>54599530</v>
      </c>
      <c r="DJ6" s="5">
        <f t="shared" si="10"/>
        <v>12</v>
      </c>
      <c r="DK6" s="5">
        <f t="shared" si="10"/>
        <v>21600000</v>
      </c>
      <c r="DL6" s="5">
        <f t="shared" si="10"/>
        <v>0</v>
      </c>
      <c r="DM6" s="5">
        <f t="shared" si="10"/>
        <v>0</v>
      </c>
      <c r="DN6" s="5">
        <f t="shared" si="10"/>
        <v>21600000</v>
      </c>
      <c r="DO6" s="5">
        <f t="shared" si="10"/>
        <v>32999530</v>
      </c>
      <c r="DP6" s="5">
        <f>DP39</f>
        <v>19</v>
      </c>
      <c r="DQ6" s="5">
        <f>DQ39</f>
        <v>54599530</v>
      </c>
      <c r="DR6" s="19"/>
      <c r="DS6" s="5">
        <f>SUM(DS28:DS39)</f>
        <v>36</v>
      </c>
      <c r="DT6" s="5">
        <f t="shared" ref="DT6:DZ6" si="11">SUM(DT28:DT39)</f>
        <v>3661383</v>
      </c>
      <c r="DU6" s="5">
        <f t="shared" si="11"/>
        <v>28</v>
      </c>
      <c r="DV6" s="5">
        <f t="shared" si="11"/>
        <v>631798</v>
      </c>
      <c r="DW6" s="5">
        <f t="shared" si="11"/>
        <v>0</v>
      </c>
      <c r="DX6" s="5">
        <f t="shared" si="11"/>
        <v>3021508</v>
      </c>
      <c r="DY6" s="5">
        <f t="shared" si="11"/>
        <v>3653308</v>
      </c>
      <c r="DZ6" s="5">
        <f t="shared" si="11"/>
        <v>8075</v>
      </c>
      <c r="EA6" s="5">
        <f>EA39</f>
        <v>196</v>
      </c>
      <c r="EB6" s="5">
        <f>EB39</f>
        <v>13124023</v>
      </c>
      <c r="EC6" s="19"/>
      <c r="ED6" s="5"/>
      <c r="EE6" s="5">
        <f t="shared" ref="EE6:EK6" si="12">SUM(EE28:EE39)</f>
        <v>2195690</v>
      </c>
      <c r="EF6" s="5"/>
      <c r="EG6" s="5">
        <f t="shared" si="12"/>
        <v>2197400</v>
      </c>
      <c r="EH6" s="5">
        <f t="shared" si="12"/>
        <v>0</v>
      </c>
      <c r="EI6" s="5">
        <f t="shared" si="12"/>
        <v>0</v>
      </c>
      <c r="EJ6" s="5">
        <f t="shared" si="12"/>
        <v>2197400</v>
      </c>
      <c r="EK6" s="5">
        <f t="shared" si="12"/>
        <v>-1710</v>
      </c>
      <c r="EL6" s="5"/>
      <c r="EM6" s="5">
        <f>EM39</f>
        <v>5894390</v>
      </c>
    </row>
    <row r="7" spans="1:143" s="74" customFormat="1" ht="17.25" customHeight="1" x14ac:dyDescent="0.15">
      <c r="A7" s="7" t="s">
        <v>265</v>
      </c>
      <c r="B7" s="5">
        <f>SUM(B40:B51)</f>
        <v>90</v>
      </c>
      <c r="C7" s="5">
        <f t="shared" ref="C7:I7" si="13">SUM(C40:C51)</f>
        <v>231809560</v>
      </c>
      <c r="D7" s="5">
        <f t="shared" si="13"/>
        <v>88</v>
      </c>
      <c r="E7" s="5">
        <f t="shared" si="13"/>
        <v>180406936</v>
      </c>
      <c r="F7" s="5">
        <f t="shared" si="13"/>
        <v>0</v>
      </c>
      <c r="G7" s="5">
        <f t="shared" si="13"/>
        <v>3224382</v>
      </c>
      <c r="H7" s="5">
        <f t="shared" si="13"/>
        <v>183631318</v>
      </c>
      <c r="I7" s="5">
        <f t="shared" si="13"/>
        <v>48178244</v>
      </c>
      <c r="J7" s="5">
        <f>J51</f>
        <v>533</v>
      </c>
      <c r="K7" s="5">
        <f>K51</f>
        <v>1079464670</v>
      </c>
      <c r="L7" s="19"/>
      <c r="M7" s="5">
        <f>SUM(M40:M51)</f>
        <v>90</v>
      </c>
      <c r="N7" s="5">
        <f t="shared" ref="N7:T7" si="14">SUM(N40:N51)</f>
        <v>229612120</v>
      </c>
      <c r="O7" s="5">
        <f t="shared" si="14"/>
        <v>88</v>
      </c>
      <c r="P7" s="5">
        <f t="shared" si="14"/>
        <v>177360746</v>
      </c>
      <c r="Q7" s="5">
        <f t="shared" si="14"/>
        <v>0</v>
      </c>
      <c r="R7" s="5">
        <f t="shared" si="14"/>
        <v>3224382</v>
      </c>
      <c r="S7" s="5">
        <f t="shared" si="14"/>
        <v>180585128</v>
      </c>
      <c r="T7" s="5">
        <f t="shared" si="14"/>
        <v>49026994</v>
      </c>
      <c r="U7" s="5">
        <f>U51</f>
        <v>533</v>
      </c>
      <c r="V7" s="5">
        <f>V51</f>
        <v>1074419030</v>
      </c>
      <c r="W7" s="19"/>
      <c r="X7" s="5">
        <f>SUM(X40:X51)</f>
        <v>9</v>
      </c>
      <c r="Y7" s="5">
        <f t="shared" ref="Y7:AE7" si="15">SUM(Y40:Y51)</f>
        <v>37167900</v>
      </c>
      <c r="Z7" s="5">
        <f t="shared" si="15"/>
        <v>12</v>
      </c>
      <c r="AA7" s="5">
        <f t="shared" si="15"/>
        <v>11198500</v>
      </c>
      <c r="AB7" s="5">
        <f t="shared" si="15"/>
        <v>0</v>
      </c>
      <c r="AC7" s="5">
        <f t="shared" si="15"/>
        <v>108</v>
      </c>
      <c r="AD7" s="5">
        <f t="shared" si="15"/>
        <v>11198608</v>
      </c>
      <c r="AE7" s="5">
        <f t="shared" si="15"/>
        <v>25969292</v>
      </c>
      <c r="AF7" s="5">
        <f>AF51</f>
        <v>214</v>
      </c>
      <c r="AG7" s="5">
        <f>AG51</f>
        <v>464506984</v>
      </c>
      <c r="AH7" s="5">
        <f>SUM(AH29:AH40)</f>
        <v>0</v>
      </c>
      <c r="AI7" s="5">
        <f>SUM(AI40:AI51)</f>
        <v>4</v>
      </c>
      <c r="AJ7" s="5">
        <f t="shared" ref="AJ7:AP7" si="16">SUM(AJ40:AJ51)</f>
        <v>36568792</v>
      </c>
      <c r="AK7" s="5">
        <f t="shared" si="16"/>
        <v>8</v>
      </c>
      <c r="AL7" s="5">
        <f t="shared" si="16"/>
        <v>32153400</v>
      </c>
      <c r="AM7" s="5">
        <f t="shared" si="16"/>
        <v>0</v>
      </c>
      <c r="AN7" s="5">
        <f t="shared" si="16"/>
        <v>0</v>
      </c>
      <c r="AO7" s="5">
        <f t="shared" si="16"/>
        <v>32153400</v>
      </c>
      <c r="AP7" s="5">
        <f t="shared" si="16"/>
        <v>4415392</v>
      </c>
      <c r="AQ7" s="5">
        <f>AQ51</f>
        <v>42</v>
      </c>
      <c r="AR7" s="5">
        <f>AR51</f>
        <v>319317981</v>
      </c>
      <c r="AS7" s="19"/>
      <c r="AT7" s="5">
        <f>SUM(AT40:AT51)</f>
        <v>1</v>
      </c>
      <c r="AU7" s="5">
        <f t="shared" ref="AU7:BA7" si="17">SUM(AU40:AU51)</f>
        <v>799000</v>
      </c>
      <c r="AV7" s="5">
        <f t="shared" si="17"/>
        <v>0</v>
      </c>
      <c r="AW7" s="5">
        <f t="shared" si="17"/>
        <v>0</v>
      </c>
      <c r="AX7" s="5">
        <f t="shared" si="17"/>
        <v>0</v>
      </c>
      <c r="AY7" s="5">
        <f t="shared" si="17"/>
        <v>601400</v>
      </c>
      <c r="AZ7" s="5">
        <f t="shared" si="17"/>
        <v>601400</v>
      </c>
      <c r="BA7" s="5">
        <f t="shared" si="17"/>
        <v>197600</v>
      </c>
      <c r="BB7" s="5">
        <f>BB51</f>
        <v>10</v>
      </c>
      <c r="BC7" s="5">
        <f>BC51</f>
        <v>11083900</v>
      </c>
      <c r="BD7" s="19"/>
      <c r="BE7" s="5">
        <f>SUM(BE40:BE51)</f>
        <v>0</v>
      </c>
      <c r="BF7" s="5">
        <f t="shared" ref="BF7:BL7" si="18">SUM(BF40:BF51)</f>
        <v>0</v>
      </c>
      <c r="BG7" s="5">
        <f t="shared" si="18"/>
        <v>0</v>
      </c>
      <c r="BH7" s="5">
        <f t="shared" si="18"/>
        <v>0</v>
      </c>
      <c r="BI7" s="5">
        <f t="shared" si="18"/>
        <v>0</v>
      </c>
      <c r="BJ7" s="5">
        <f t="shared" si="18"/>
        <v>0</v>
      </c>
      <c r="BK7" s="5">
        <f t="shared" si="18"/>
        <v>0</v>
      </c>
      <c r="BL7" s="5">
        <f t="shared" si="18"/>
        <v>0</v>
      </c>
      <c r="BM7" s="5">
        <f>BM51</f>
        <v>0</v>
      </c>
      <c r="BN7" s="5">
        <f>BN51</f>
        <v>0</v>
      </c>
      <c r="BO7" s="19"/>
      <c r="BP7" s="5">
        <f>SUM(BP40:BP51)</f>
        <v>4</v>
      </c>
      <c r="BQ7" s="5">
        <f t="shared" ref="BQ7:BW7" si="19">SUM(BQ40:BQ51)</f>
        <v>31235400</v>
      </c>
      <c r="BR7" s="5">
        <f t="shared" si="19"/>
        <v>4</v>
      </c>
      <c r="BS7" s="5">
        <f t="shared" si="19"/>
        <v>31425400</v>
      </c>
      <c r="BT7" s="5">
        <f t="shared" si="19"/>
        <v>0</v>
      </c>
      <c r="BU7" s="5">
        <f t="shared" si="19"/>
        <v>0</v>
      </c>
      <c r="BV7" s="5">
        <f t="shared" si="19"/>
        <v>31425400</v>
      </c>
      <c r="BW7" s="5">
        <f t="shared" si="19"/>
        <v>-190000</v>
      </c>
      <c r="BX7" s="5">
        <f>BX51</f>
        <v>19</v>
      </c>
      <c r="BY7" s="5">
        <f>BY51</f>
        <v>135748000</v>
      </c>
      <c r="BZ7" s="19"/>
      <c r="CA7" s="5">
        <f>SUM(CA40:CA51)</f>
        <v>12</v>
      </c>
      <c r="CB7" s="5">
        <f t="shared" ref="CB7:CH7" si="20">SUM(CB40:CB51)</f>
        <v>36987000</v>
      </c>
      <c r="CC7" s="5">
        <f t="shared" si="20"/>
        <v>12</v>
      </c>
      <c r="CD7" s="5">
        <f t="shared" si="20"/>
        <v>25857500</v>
      </c>
      <c r="CE7" s="5">
        <f t="shared" si="20"/>
        <v>0</v>
      </c>
      <c r="CF7" s="5">
        <f t="shared" si="20"/>
        <v>0</v>
      </c>
      <c r="CG7" s="5">
        <f t="shared" si="20"/>
        <v>25857500</v>
      </c>
      <c r="CH7" s="5">
        <f t="shared" si="20"/>
        <v>11129500</v>
      </c>
      <c r="CI7" s="5">
        <f>CI51</f>
        <v>25</v>
      </c>
      <c r="CJ7" s="5">
        <f>CJ51</f>
        <v>68533400</v>
      </c>
      <c r="CK7" s="19"/>
      <c r="CL7" s="5">
        <f>SUM(CL40:CL51)</f>
        <v>0</v>
      </c>
      <c r="CM7" s="5">
        <f t="shared" ref="CM7:CS7" si="21">SUM(CM40:CM51)</f>
        <v>0</v>
      </c>
      <c r="CN7" s="5">
        <f t="shared" si="21"/>
        <v>0</v>
      </c>
      <c r="CO7" s="5">
        <f t="shared" si="21"/>
        <v>0</v>
      </c>
      <c r="CP7" s="5">
        <f t="shared" si="21"/>
        <v>0</v>
      </c>
      <c r="CQ7" s="5">
        <f t="shared" si="21"/>
        <v>0</v>
      </c>
      <c r="CR7" s="5">
        <f t="shared" si="21"/>
        <v>0</v>
      </c>
      <c r="CS7" s="5">
        <f t="shared" si="21"/>
        <v>0</v>
      </c>
      <c r="CT7" s="5">
        <f>CT51</f>
        <v>0</v>
      </c>
      <c r="CU7" s="5">
        <f>CU51</f>
        <v>0</v>
      </c>
      <c r="CV7" s="19"/>
      <c r="CW7" s="5">
        <f>SUM(CW40:CW51)</f>
        <v>0</v>
      </c>
      <c r="CX7" s="5">
        <f t="shared" ref="CX7:DD7" si="22">SUM(CX40:CX51)</f>
        <v>0</v>
      </c>
      <c r="CY7" s="5">
        <f t="shared" si="22"/>
        <v>0</v>
      </c>
      <c r="CZ7" s="5">
        <f t="shared" si="22"/>
        <v>0</v>
      </c>
      <c r="DA7" s="5">
        <f t="shared" si="22"/>
        <v>0</v>
      </c>
      <c r="DB7" s="5">
        <f t="shared" si="22"/>
        <v>0</v>
      </c>
      <c r="DC7" s="5">
        <f t="shared" si="22"/>
        <v>0</v>
      </c>
      <c r="DD7" s="5">
        <f t="shared" si="22"/>
        <v>0</v>
      </c>
      <c r="DE7" s="5">
        <f>DE51</f>
        <v>0</v>
      </c>
      <c r="DF7" s="5">
        <f>DF51</f>
        <v>0</v>
      </c>
      <c r="DG7" s="19"/>
      <c r="DH7" s="5">
        <f>SUM(DH40:DH51)</f>
        <v>24</v>
      </c>
      <c r="DI7" s="5">
        <f t="shared" ref="DI7:DO7" si="23">SUM(DI40:DI51)</f>
        <v>83898830</v>
      </c>
      <c r="DJ7" s="5">
        <f t="shared" si="23"/>
        <v>24</v>
      </c>
      <c r="DK7" s="5">
        <f t="shared" si="23"/>
        <v>75799210</v>
      </c>
      <c r="DL7" s="5">
        <f t="shared" si="23"/>
        <v>0</v>
      </c>
      <c r="DM7" s="5">
        <f t="shared" si="23"/>
        <v>0</v>
      </c>
      <c r="DN7" s="5">
        <f t="shared" si="23"/>
        <v>75799210</v>
      </c>
      <c r="DO7" s="5">
        <f t="shared" si="23"/>
        <v>8099620</v>
      </c>
      <c r="DP7" s="5">
        <f>DP51</f>
        <v>19</v>
      </c>
      <c r="DQ7" s="5">
        <f>DQ51</f>
        <v>62699150</v>
      </c>
      <c r="DR7" s="19"/>
      <c r="DS7" s="5">
        <f>SUM(DS40:DS51)</f>
        <v>36</v>
      </c>
      <c r="DT7" s="5">
        <f t="shared" ref="DT7:DZ7" si="24">SUM(DT40:DT51)</f>
        <v>2955199</v>
      </c>
      <c r="DU7" s="5">
        <f t="shared" si="24"/>
        <v>28</v>
      </c>
      <c r="DV7" s="5">
        <f t="shared" si="24"/>
        <v>926734</v>
      </c>
      <c r="DW7" s="5">
        <f t="shared" si="24"/>
        <v>0</v>
      </c>
      <c r="DX7" s="5">
        <f t="shared" si="24"/>
        <v>2622874</v>
      </c>
      <c r="DY7" s="5">
        <f t="shared" si="24"/>
        <v>3549609</v>
      </c>
      <c r="DZ7" s="5">
        <f t="shared" si="24"/>
        <v>-594409</v>
      </c>
      <c r="EA7" s="5">
        <f>EA51</f>
        <v>204</v>
      </c>
      <c r="EB7" s="5">
        <f>EB51</f>
        <v>12529615</v>
      </c>
      <c r="EC7" s="19"/>
      <c r="ED7" s="5"/>
      <c r="EE7" s="5">
        <f t="shared" ref="EE7:EK7" si="25">SUM(EE40:EE51)</f>
        <v>2197440</v>
      </c>
      <c r="EF7" s="5"/>
      <c r="EG7" s="5">
        <f t="shared" si="25"/>
        <v>3046190</v>
      </c>
      <c r="EH7" s="5">
        <f t="shared" si="25"/>
        <v>0</v>
      </c>
      <c r="EI7" s="5">
        <f t="shared" si="25"/>
        <v>0</v>
      </c>
      <c r="EJ7" s="5">
        <f t="shared" si="25"/>
        <v>3046190</v>
      </c>
      <c r="EK7" s="5">
        <f t="shared" si="25"/>
        <v>-848750</v>
      </c>
      <c r="EL7" s="5"/>
      <c r="EM7" s="5">
        <f>EM51</f>
        <v>5045640</v>
      </c>
    </row>
    <row r="8" spans="1:143" s="74" customFormat="1" ht="17.25" customHeight="1" x14ac:dyDescent="0.15">
      <c r="A8" s="7" t="s">
        <v>284</v>
      </c>
      <c r="B8" s="5">
        <f>SUM(B52:B63)</f>
        <v>86</v>
      </c>
      <c r="C8" s="5">
        <f t="shared" ref="C8:I8" si="26">SUM(C52:C63)</f>
        <v>204953666</v>
      </c>
      <c r="D8" s="5">
        <f t="shared" si="26"/>
        <v>86</v>
      </c>
      <c r="E8" s="5">
        <f t="shared" si="26"/>
        <v>175931466</v>
      </c>
      <c r="F8" s="5">
        <f t="shared" si="26"/>
        <v>0</v>
      </c>
      <c r="G8" s="5">
        <f t="shared" si="26"/>
        <v>2339925</v>
      </c>
      <c r="H8" s="5">
        <f t="shared" si="26"/>
        <v>178271390</v>
      </c>
      <c r="I8" s="5">
        <f t="shared" si="26"/>
        <v>26682277</v>
      </c>
      <c r="J8" s="5">
        <f>J63</f>
        <v>533</v>
      </c>
      <c r="K8" s="5">
        <f>K63</f>
        <v>1106146945</v>
      </c>
      <c r="L8" s="19"/>
      <c r="M8" s="5">
        <f>SUM(M52:M63)</f>
        <v>86</v>
      </c>
      <c r="N8" s="5">
        <f t="shared" ref="N8:T8" si="27">SUM(N52:N63)</f>
        <v>202755756</v>
      </c>
      <c r="O8" s="5">
        <f t="shared" si="27"/>
        <v>86</v>
      </c>
      <c r="P8" s="5">
        <f t="shared" si="27"/>
        <v>173097726</v>
      </c>
      <c r="Q8" s="5">
        <f t="shared" si="27"/>
        <v>0</v>
      </c>
      <c r="R8" s="5">
        <f t="shared" si="27"/>
        <v>2339925</v>
      </c>
      <c r="S8" s="5">
        <f t="shared" si="27"/>
        <v>175437650</v>
      </c>
      <c r="T8" s="5">
        <f t="shared" si="27"/>
        <v>27318107</v>
      </c>
      <c r="U8" s="5">
        <f>U63</f>
        <v>533</v>
      </c>
      <c r="V8" s="5">
        <f>V63</f>
        <v>1101737135</v>
      </c>
      <c r="W8" s="19"/>
      <c r="X8" s="5">
        <f>SUM(X52:X63)</f>
        <v>9</v>
      </c>
      <c r="Y8" s="5">
        <f t="shared" ref="Y8:AE8" si="28">SUM(Y52:Y63)</f>
        <v>36791600</v>
      </c>
      <c r="Z8" s="5">
        <f t="shared" si="28"/>
        <v>10</v>
      </c>
      <c r="AA8" s="5">
        <f t="shared" si="28"/>
        <v>9397600</v>
      </c>
      <c r="AB8" s="5">
        <f t="shared" si="28"/>
        <v>0</v>
      </c>
      <c r="AC8" s="5">
        <f t="shared" si="28"/>
        <v>0</v>
      </c>
      <c r="AD8" s="5">
        <f t="shared" si="28"/>
        <v>9397600</v>
      </c>
      <c r="AE8" s="5">
        <f t="shared" si="28"/>
        <v>27394000</v>
      </c>
      <c r="AF8" s="5">
        <f>AF63</f>
        <v>213</v>
      </c>
      <c r="AG8" s="5">
        <f>AG63</f>
        <v>491900984</v>
      </c>
      <c r="AH8" s="5">
        <f>SUM(AH30:AH41)</f>
        <v>0</v>
      </c>
      <c r="AI8" s="5">
        <f>SUM(AI52:AI63)</f>
        <v>4</v>
      </c>
      <c r="AJ8" s="5">
        <f t="shared" ref="AJ8:AP8" si="29">SUM(AJ52:AJ63)</f>
        <v>37438359</v>
      </c>
      <c r="AK8" s="5">
        <f t="shared" si="29"/>
        <v>7</v>
      </c>
      <c r="AL8" s="5">
        <f t="shared" si="29"/>
        <v>33238296</v>
      </c>
      <c r="AM8" s="5">
        <f t="shared" si="29"/>
        <v>0</v>
      </c>
      <c r="AN8" s="5">
        <f t="shared" si="29"/>
        <v>0</v>
      </c>
      <c r="AO8" s="5">
        <f t="shared" si="29"/>
        <v>33238296</v>
      </c>
      <c r="AP8" s="5">
        <f t="shared" si="29"/>
        <v>4200063</v>
      </c>
      <c r="AQ8" s="5">
        <f>AQ63</f>
        <v>39</v>
      </c>
      <c r="AR8" s="5">
        <f>AR63</f>
        <v>323518044</v>
      </c>
      <c r="AS8" s="19"/>
      <c r="AT8" s="5">
        <f>SUM(AT52:AT63)</f>
        <v>1</v>
      </c>
      <c r="AU8" s="5">
        <f t="shared" ref="AU8:BA8" si="30">SUM(AU52:AU63)</f>
        <v>899500</v>
      </c>
      <c r="AV8" s="5">
        <f t="shared" si="30"/>
        <v>0</v>
      </c>
      <c r="AW8" s="5">
        <f t="shared" si="30"/>
        <v>0</v>
      </c>
      <c r="AX8" s="5">
        <f t="shared" si="30"/>
        <v>0</v>
      </c>
      <c r="AY8" s="5">
        <f t="shared" si="30"/>
        <v>240300</v>
      </c>
      <c r="AZ8" s="5">
        <f t="shared" si="30"/>
        <v>240300</v>
      </c>
      <c r="BA8" s="5">
        <f t="shared" si="30"/>
        <v>659200</v>
      </c>
      <c r="BB8" s="5">
        <f>BB63</f>
        <v>11</v>
      </c>
      <c r="BC8" s="5">
        <f>BC63</f>
        <v>11743100</v>
      </c>
      <c r="BD8" s="19"/>
      <c r="BE8" s="5">
        <f>SUM(BE52:BE63)</f>
        <v>0</v>
      </c>
      <c r="BF8" s="5">
        <f t="shared" ref="BF8:BL8" si="31">SUM(BF52:BF63)</f>
        <v>0</v>
      </c>
      <c r="BG8" s="5">
        <f t="shared" si="31"/>
        <v>0</v>
      </c>
      <c r="BH8" s="5">
        <f t="shared" si="31"/>
        <v>0</v>
      </c>
      <c r="BI8" s="5">
        <f t="shared" si="31"/>
        <v>0</v>
      </c>
      <c r="BJ8" s="5">
        <f t="shared" si="31"/>
        <v>0</v>
      </c>
      <c r="BK8" s="5">
        <f t="shared" si="31"/>
        <v>0</v>
      </c>
      <c r="BL8" s="5">
        <f t="shared" si="31"/>
        <v>0</v>
      </c>
      <c r="BM8" s="5">
        <f>BM63</f>
        <v>0</v>
      </c>
      <c r="BN8" s="5">
        <f>BN63</f>
        <v>0</v>
      </c>
      <c r="BO8" s="19"/>
      <c r="BP8" s="5">
        <f>SUM(BP52:BP63)</f>
        <v>5</v>
      </c>
      <c r="BQ8" s="5">
        <f t="shared" ref="BQ8:BW8" si="32">SUM(BQ52:BQ63)</f>
        <v>32072960</v>
      </c>
      <c r="BR8" s="5">
        <f t="shared" si="32"/>
        <v>4</v>
      </c>
      <c r="BS8" s="5">
        <f t="shared" si="32"/>
        <v>29778300</v>
      </c>
      <c r="BT8" s="5">
        <f t="shared" si="32"/>
        <v>0</v>
      </c>
      <c r="BU8" s="5">
        <f t="shared" si="32"/>
        <v>0</v>
      </c>
      <c r="BV8" s="5">
        <f t="shared" si="32"/>
        <v>29778300</v>
      </c>
      <c r="BW8" s="5">
        <f t="shared" si="32"/>
        <v>2294660</v>
      </c>
      <c r="BX8" s="5">
        <f>BX63</f>
        <v>20</v>
      </c>
      <c r="BY8" s="5">
        <f>BY63</f>
        <v>138042660</v>
      </c>
      <c r="BZ8" s="19"/>
      <c r="CA8" s="5">
        <f>SUM(CA52:CA63)</f>
        <v>12</v>
      </c>
      <c r="CB8" s="5">
        <f t="shared" ref="CB8:CH8" si="33">SUM(CB52:CB63)</f>
        <v>36653600</v>
      </c>
      <c r="CC8" s="5">
        <f t="shared" si="33"/>
        <v>12</v>
      </c>
      <c r="CD8" s="5">
        <f t="shared" si="33"/>
        <v>31766200</v>
      </c>
      <c r="CE8" s="5">
        <f t="shared" si="33"/>
        <v>0</v>
      </c>
      <c r="CF8" s="5">
        <f t="shared" si="33"/>
        <v>0</v>
      </c>
      <c r="CG8" s="5">
        <f t="shared" si="33"/>
        <v>31766200</v>
      </c>
      <c r="CH8" s="5">
        <f t="shared" si="33"/>
        <v>4887400</v>
      </c>
      <c r="CI8" s="5">
        <f>CI63</f>
        <v>25</v>
      </c>
      <c r="CJ8" s="5">
        <f>CJ63</f>
        <v>73420800</v>
      </c>
      <c r="CK8" s="19"/>
      <c r="CL8" s="5">
        <f>SUM(CL52:CL63)</f>
        <v>0</v>
      </c>
      <c r="CM8" s="5">
        <f t="shared" ref="CM8:CS8" si="34">SUM(CM52:CM63)</f>
        <v>0</v>
      </c>
      <c r="CN8" s="5">
        <f t="shared" si="34"/>
        <v>0</v>
      </c>
      <c r="CO8" s="5">
        <f t="shared" si="34"/>
        <v>0</v>
      </c>
      <c r="CP8" s="5">
        <f t="shared" si="34"/>
        <v>0</v>
      </c>
      <c r="CQ8" s="5">
        <f t="shared" si="34"/>
        <v>0</v>
      </c>
      <c r="CR8" s="5">
        <f t="shared" si="34"/>
        <v>0</v>
      </c>
      <c r="CS8" s="5">
        <f t="shared" si="34"/>
        <v>0</v>
      </c>
      <c r="CT8" s="5">
        <f>CT63</f>
        <v>0</v>
      </c>
      <c r="CU8" s="5">
        <f>CU63</f>
        <v>0</v>
      </c>
      <c r="CV8" s="19"/>
      <c r="CW8" s="5">
        <f>SUM(CW52:CW63)</f>
        <v>0</v>
      </c>
      <c r="CX8" s="5">
        <f t="shared" ref="CX8:DD8" si="35">SUM(CX52:CX63)</f>
        <v>0</v>
      </c>
      <c r="CY8" s="5">
        <f t="shared" si="35"/>
        <v>0</v>
      </c>
      <c r="CZ8" s="5">
        <f t="shared" si="35"/>
        <v>0</v>
      </c>
      <c r="DA8" s="5">
        <f t="shared" si="35"/>
        <v>0</v>
      </c>
      <c r="DB8" s="5">
        <f t="shared" si="35"/>
        <v>0</v>
      </c>
      <c r="DC8" s="5">
        <f t="shared" si="35"/>
        <v>0</v>
      </c>
      <c r="DD8" s="5">
        <f t="shared" si="35"/>
        <v>0</v>
      </c>
      <c r="DE8" s="5">
        <f>DE63</f>
        <v>0</v>
      </c>
      <c r="DF8" s="5">
        <f>DF63</f>
        <v>0</v>
      </c>
      <c r="DG8" s="5">
        <f>SUM(DG52:DG63)</f>
        <v>0</v>
      </c>
      <c r="DH8" s="5">
        <f t="shared" ref="DH8:DN8" si="36">SUM(DH52:DH63)</f>
        <v>19</v>
      </c>
      <c r="DI8" s="5">
        <f t="shared" si="36"/>
        <v>55499760</v>
      </c>
      <c r="DJ8" s="5">
        <f t="shared" si="36"/>
        <v>22</v>
      </c>
      <c r="DK8" s="5">
        <f t="shared" si="36"/>
        <v>67599150</v>
      </c>
      <c r="DL8" s="5">
        <f t="shared" si="36"/>
        <v>0</v>
      </c>
      <c r="DM8" s="5">
        <f t="shared" si="36"/>
        <v>0</v>
      </c>
      <c r="DN8" s="5">
        <f t="shared" si="36"/>
        <v>67599150</v>
      </c>
      <c r="DO8" s="5">
        <f>DO63</f>
        <v>3100020</v>
      </c>
      <c r="DP8" s="5">
        <f>DP63</f>
        <v>16</v>
      </c>
      <c r="DQ8" s="5">
        <f>DQ52</f>
        <v>65199150</v>
      </c>
      <c r="DR8" s="19"/>
      <c r="DS8" s="5">
        <f>SUM(DS52:DS63)</f>
        <v>36</v>
      </c>
      <c r="DT8" s="5">
        <f t="shared" ref="DT8:DZ8" si="37">SUM(DT52:DT63)</f>
        <v>3399975</v>
      </c>
      <c r="DU8" s="5">
        <f t="shared" si="37"/>
        <v>31</v>
      </c>
      <c r="DV8" s="5">
        <f t="shared" si="37"/>
        <v>1318179</v>
      </c>
      <c r="DW8" s="5">
        <f t="shared" si="37"/>
        <v>0</v>
      </c>
      <c r="DX8" s="5">
        <f t="shared" si="37"/>
        <v>2099625</v>
      </c>
      <c r="DY8" s="5">
        <f t="shared" si="37"/>
        <v>3417805</v>
      </c>
      <c r="DZ8" s="5">
        <f t="shared" si="37"/>
        <v>-17826</v>
      </c>
      <c r="EA8" s="5">
        <f>EA63</f>
        <v>209</v>
      </c>
      <c r="EB8" s="5">
        <f>EB63</f>
        <v>12511787</v>
      </c>
      <c r="EC8" s="19"/>
      <c r="ED8" s="5"/>
      <c r="EE8" s="5">
        <f t="shared" ref="EE8:EK8" si="38">SUM(EE52:EE63)</f>
        <v>2197910</v>
      </c>
      <c r="EF8" s="5"/>
      <c r="EG8" s="5">
        <f t="shared" si="38"/>
        <v>2833740</v>
      </c>
      <c r="EH8" s="5">
        <f t="shared" si="38"/>
        <v>0</v>
      </c>
      <c r="EI8" s="5">
        <f t="shared" si="38"/>
        <v>0</v>
      </c>
      <c r="EJ8" s="5">
        <f t="shared" si="38"/>
        <v>2833740</v>
      </c>
      <c r="EK8" s="5">
        <f t="shared" si="38"/>
        <v>-635830</v>
      </c>
      <c r="EL8" s="5"/>
      <c r="EM8" s="5">
        <f>EM63</f>
        <v>4409810</v>
      </c>
    </row>
    <row r="9" spans="1:143" s="74" customFormat="1" ht="17.25" customHeight="1" x14ac:dyDescent="0.15">
      <c r="A9" s="7" t="s">
        <v>296</v>
      </c>
      <c r="B9" s="5">
        <f>SUM(B64:B75)</f>
        <v>89</v>
      </c>
      <c r="C9" s="5">
        <f t="shared" ref="C9:I9" si="39">SUM(C64:C75)</f>
        <v>209419784</v>
      </c>
      <c r="D9" s="5">
        <f t="shared" si="39"/>
        <v>76</v>
      </c>
      <c r="E9" s="5">
        <f t="shared" si="39"/>
        <v>177682344</v>
      </c>
      <c r="F9" s="5">
        <f t="shared" si="39"/>
        <v>0</v>
      </c>
      <c r="G9" s="5">
        <f t="shared" si="39"/>
        <v>1737860</v>
      </c>
      <c r="H9" s="5">
        <f t="shared" si="39"/>
        <v>179420205</v>
      </c>
      <c r="I9" s="5">
        <f t="shared" si="39"/>
        <v>29999580</v>
      </c>
      <c r="J9" s="5">
        <f>J75</f>
        <v>546</v>
      </c>
      <c r="K9" s="5">
        <f>K75</f>
        <v>1136146525</v>
      </c>
      <c r="L9" s="19"/>
      <c r="M9" s="5">
        <f>SUM(M64:M75)</f>
        <v>89</v>
      </c>
      <c r="N9" s="5">
        <f t="shared" ref="N9:T9" si="40">SUM(N64:N75)</f>
        <v>207419864</v>
      </c>
      <c r="O9" s="5">
        <f t="shared" si="40"/>
        <v>76</v>
      </c>
      <c r="P9" s="5">
        <f t="shared" si="40"/>
        <v>175044334</v>
      </c>
      <c r="Q9" s="5">
        <f t="shared" si="40"/>
        <v>0</v>
      </c>
      <c r="R9" s="5">
        <f t="shared" si="40"/>
        <v>1737860</v>
      </c>
      <c r="S9" s="5">
        <f t="shared" si="40"/>
        <v>176782195</v>
      </c>
      <c r="T9" s="5">
        <f t="shared" si="40"/>
        <v>30637670</v>
      </c>
      <c r="U9" s="5">
        <f>U75</f>
        <v>546</v>
      </c>
      <c r="V9" s="5">
        <f>V75</f>
        <v>1132374805</v>
      </c>
      <c r="W9" s="19"/>
      <c r="X9" s="5">
        <f>SUM(X64:X75)</f>
        <v>9</v>
      </c>
      <c r="Y9" s="5">
        <f t="shared" ref="Y9:AE9" si="41">SUM(Y64:Y75)</f>
        <v>37180600</v>
      </c>
      <c r="Z9" s="5">
        <f t="shared" si="41"/>
        <v>7</v>
      </c>
      <c r="AA9" s="5">
        <f t="shared" si="41"/>
        <v>8792800</v>
      </c>
      <c r="AB9" s="5">
        <f t="shared" si="41"/>
        <v>0</v>
      </c>
      <c r="AC9" s="5">
        <f t="shared" si="41"/>
        <v>12</v>
      </c>
      <c r="AD9" s="5">
        <f t="shared" si="41"/>
        <v>8792812</v>
      </c>
      <c r="AE9" s="5">
        <f t="shared" si="41"/>
        <v>28387788</v>
      </c>
      <c r="AF9" s="5">
        <f>AF75</f>
        <v>215</v>
      </c>
      <c r="AG9" s="5">
        <f>AG75</f>
        <v>520288772</v>
      </c>
      <c r="AH9" s="5">
        <f>SUM(AH31:AH42)</f>
        <v>0</v>
      </c>
      <c r="AI9" s="5">
        <f>SUM(AI64:AI75)</f>
        <v>4</v>
      </c>
      <c r="AJ9" s="5">
        <f t="shared" ref="AJ9:AP9" si="42">SUM(AJ64:AJ75)</f>
        <v>37523156</v>
      </c>
      <c r="AK9" s="5">
        <f t="shared" si="42"/>
        <v>5</v>
      </c>
      <c r="AL9" s="5">
        <f t="shared" si="42"/>
        <v>36612638</v>
      </c>
      <c r="AM9" s="5">
        <f t="shared" si="42"/>
        <v>0</v>
      </c>
      <c r="AN9" s="5">
        <f t="shared" si="42"/>
        <v>0</v>
      </c>
      <c r="AO9" s="5">
        <f t="shared" si="42"/>
        <v>36612638</v>
      </c>
      <c r="AP9" s="5">
        <f t="shared" si="42"/>
        <v>910518</v>
      </c>
      <c r="AQ9" s="5">
        <f>AQ75</f>
        <v>38</v>
      </c>
      <c r="AR9" s="5">
        <f>AR75</f>
        <v>324428563</v>
      </c>
      <c r="AS9" s="19"/>
      <c r="AT9" s="5">
        <f>SUM(AT64:AT75)</f>
        <v>1</v>
      </c>
      <c r="AU9" s="5">
        <f t="shared" ref="AU9:BA9" si="43">SUM(AU64:AU75)</f>
        <v>999600</v>
      </c>
      <c r="AV9" s="5">
        <f t="shared" si="43"/>
        <v>1</v>
      </c>
      <c r="AW9" s="5">
        <f t="shared" si="43"/>
        <v>541600</v>
      </c>
      <c r="AX9" s="5">
        <f t="shared" si="43"/>
        <v>0</v>
      </c>
      <c r="AY9" s="5">
        <f t="shared" si="43"/>
        <v>240600</v>
      </c>
      <c r="AZ9" s="5">
        <f t="shared" si="43"/>
        <v>782200</v>
      </c>
      <c r="BA9" s="5">
        <f t="shared" si="43"/>
        <v>217400</v>
      </c>
      <c r="BB9" s="5">
        <f>BB75</f>
        <v>11</v>
      </c>
      <c r="BC9" s="5">
        <f>BC75</f>
        <v>11960500</v>
      </c>
      <c r="BD9" s="19"/>
      <c r="BE9" s="5">
        <f>SUM(BE64:BE75)</f>
        <v>0</v>
      </c>
      <c r="BF9" s="5">
        <f t="shared" ref="BF9:BL9" si="44">SUM(BF64:BF75)</f>
        <v>0</v>
      </c>
      <c r="BG9" s="5">
        <f t="shared" si="44"/>
        <v>0</v>
      </c>
      <c r="BH9" s="5">
        <f t="shared" si="44"/>
        <v>0</v>
      </c>
      <c r="BI9" s="5">
        <f t="shared" si="44"/>
        <v>0</v>
      </c>
      <c r="BJ9" s="5">
        <f t="shared" si="44"/>
        <v>0</v>
      </c>
      <c r="BK9" s="5">
        <f t="shared" si="44"/>
        <v>0</v>
      </c>
      <c r="BL9" s="5">
        <f t="shared" si="44"/>
        <v>0</v>
      </c>
      <c r="BM9" s="5">
        <f>BM75</f>
        <v>0</v>
      </c>
      <c r="BN9" s="5">
        <f>BN75</f>
        <v>0</v>
      </c>
      <c r="BO9" s="19"/>
      <c r="BP9" s="5">
        <f>SUM(BP64:BP75)</f>
        <v>9</v>
      </c>
      <c r="BQ9" s="5">
        <f t="shared" ref="BQ9:BW9" si="45">SUM(BQ64:BQ75)</f>
        <v>33676296</v>
      </c>
      <c r="BR9" s="5">
        <f t="shared" si="45"/>
        <v>4</v>
      </c>
      <c r="BS9" s="5">
        <f t="shared" si="45"/>
        <v>28375800</v>
      </c>
      <c r="BT9" s="5">
        <f t="shared" si="45"/>
        <v>0</v>
      </c>
      <c r="BU9" s="5">
        <f t="shared" si="45"/>
        <v>0</v>
      </c>
      <c r="BV9" s="5">
        <f t="shared" si="45"/>
        <v>28375800</v>
      </c>
      <c r="BW9" s="5">
        <f t="shared" si="45"/>
        <v>5300496</v>
      </c>
      <c r="BX9" s="5">
        <f>BX75</f>
        <v>25</v>
      </c>
      <c r="BY9" s="5">
        <f>BY75</f>
        <v>143343155</v>
      </c>
      <c r="BZ9" s="19"/>
      <c r="CA9" s="5">
        <f>SUM(CA64:CA75)</f>
        <v>12</v>
      </c>
      <c r="CB9" s="5">
        <f t="shared" ref="CB9:CH9" si="46">SUM(CB64:CB75)</f>
        <v>36241544</v>
      </c>
      <c r="CC9" s="5">
        <f t="shared" si="46"/>
        <v>12</v>
      </c>
      <c r="CD9" s="5">
        <f t="shared" si="46"/>
        <v>37055700</v>
      </c>
      <c r="CE9" s="5">
        <f t="shared" si="46"/>
        <v>0</v>
      </c>
      <c r="CF9" s="5">
        <f t="shared" si="46"/>
        <v>0</v>
      </c>
      <c r="CG9" s="5">
        <f t="shared" si="46"/>
        <v>37055700</v>
      </c>
      <c r="CH9" s="5">
        <f t="shared" si="46"/>
        <v>-814156</v>
      </c>
      <c r="CI9" s="5">
        <f>CI75</f>
        <v>25</v>
      </c>
      <c r="CJ9" s="5">
        <f>CJ75</f>
        <v>72606644</v>
      </c>
      <c r="CK9" s="19"/>
      <c r="CL9" s="5">
        <f>SUM(CL64:CL75)</f>
        <v>0</v>
      </c>
      <c r="CM9" s="5">
        <f t="shared" ref="CM9:CS9" si="47">SUM(CM64:CM75)</f>
        <v>0</v>
      </c>
      <c r="CN9" s="5">
        <f t="shared" si="47"/>
        <v>0</v>
      </c>
      <c r="CO9" s="5">
        <f t="shared" si="47"/>
        <v>0</v>
      </c>
      <c r="CP9" s="5">
        <f t="shared" si="47"/>
        <v>0</v>
      </c>
      <c r="CQ9" s="5">
        <f t="shared" si="47"/>
        <v>0</v>
      </c>
      <c r="CR9" s="5">
        <f t="shared" si="47"/>
        <v>0</v>
      </c>
      <c r="CS9" s="5">
        <f t="shared" si="47"/>
        <v>0</v>
      </c>
      <c r="CT9" s="5">
        <f>CT75</f>
        <v>0</v>
      </c>
      <c r="CU9" s="5">
        <f>CU75</f>
        <v>0</v>
      </c>
      <c r="CV9" s="19"/>
      <c r="CW9" s="5">
        <f>SUM(CW64:CW75)</f>
        <v>0</v>
      </c>
      <c r="CX9" s="5">
        <f t="shared" ref="CX9:DD9" si="48">SUM(CX64:CX75)</f>
        <v>0</v>
      </c>
      <c r="CY9" s="5">
        <f t="shared" si="48"/>
        <v>0</v>
      </c>
      <c r="CZ9" s="5">
        <f t="shared" si="48"/>
        <v>0</v>
      </c>
      <c r="DA9" s="5">
        <f t="shared" si="48"/>
        <v>0</v>
      </c>
      <c r="DB9" s="5">
        <f t="shared" si="48"/>
        <v>0</v>
      </c>
      <c r="DC9" s="5">
        <f t="shared" si="48"/>
        <v>0</v>
      </c>
      <c r="DD9" s="5">
        <f t="shared" si="48"/>
        <v>0</v>
      </c>
      <c r="DE9" s="5">
        <f>DE75</f>
        <v>0</v>
      </c>
      <c r="DF9" s="5">
        <f>DF75</f>
        <v>0</v>
      </c>
      <c r="DG9" s="5">
        <f>SUM(DG53:DG64)</f>
        <v>0</v>
      </c>
      <c r="DH9" s="5">
        <f>SUM(DH64:DH75)</f>
        <v>18</v>
      </c>
      <c r="DI9" s="5">
        <f t="shared" ref="DI9:DO9" si="49">SUM(DI64:DI75)</f>
        <v>58299630</v>
      </c>
      <c r="DJ9" s="5">
        <f t="shared" si="49"/>
        <v>18</v>
      </c>
      <c r="DK9" s="5">
        <f t="shared" si="49"/>
        <v>62399750</v>
      </c>
      <c r="DL9" s="5">
        <f t="shared" si="49"/>
        <v>0</v>
      </c>
      <c r="DM9" s="5">
        <f t="shared" si="49"/>
        <v>0</v>
      </c>
      <c r="DN9" s="5">
        <f t="shared" si="49"/>
        <v>62399750</v>
      </c>
      <c r="DO9" s="5">
        <f t="shared" si="49"/>
        <v>-4100120</v>
      </c>
      <c r="DP9" s="5">
        <f>DP75</f>
        <v>16</v>
      </c>
      <c r="DQ9" s="5">
        <f>DQ75</f>
        <v>46499640</v>
      </c>
      <c r="DR9" s="19"/>
      <c r="DS9" s="5">
        <f>SUM(DS64:DS75)</f>
        <v>36</v>
      </c>
      <c r="DT9" s="5">
        <f t="shared" ref="DT9:DZ9" si="50">SUM(DT64:DT75)</f>
        <v>3499038</v>
      </c>
      <c r="DU9" s="5">
        <f t="shared" si="50"/>
        <v>29</v>
      </c>
      <c r="DV9" s="5">
        <f t="shared" si="50"/>
        <v>1266047</v>
      </c>
      <c r="DW9" s="5">
        <f t="shared" si="50"/>
        <v>0</v>
      </c>
      <c r="DX9" s="5">
        <f t="shared" si="50"/>
        <v>1497248</v>
      </c>
      <c r="DY9" s="5">
        <f t="shared" si="50"/>
        <v>2763295</v>
      </c>
      <c r="DZ9" s="5">
        <f t="shared" si="50"/>
        <v>735743</v>
      </c>
      <c r="EA9" s="5">
        <f>EA75</f>
        <v>216</v>
      </c>
      <c r="EB9" s="5">
        <f>EB75</f>
        <v>13247531</v>
      </c>
      <c r="EC9" s="19"/>
      <c r="ED9" s="5"/>
      <c r="EE9" s="5">
        <f>SUM(EE67:EE78)</f>
        <v>1999920</v>
      </c>
      <c r="EF9" s="5"/>
      <c r="EG9" s="5">
        <f>SUM(EG64:EG75)</f>
        <v>2638010</v>
      </c>
      <c r="EH9" s="5">
        <f>SUM(EH64:EH75)</f>
        <v>0</v>
      </c>
      <c r="EI9" s="5">
        <f>SUM(EI64:EI75)</f>
        <v>0</v>
      </c>
      <c r="EJ9" s="5">
        <f>SUM(EJ64:EJ75)</f>
        <v>2638010</v>
      </c>
      <c r="EK9" s="5">
        <f>SUM(EK64:EK75)</f>
        <v>-638090</v>
      </c>
      <c r="EL9" s="5"/>
      <c r="EM9" s="5">
        <f>EM75</f>
        <v>3771720</v>
      </c>
    </row>
    <row r="10" spans="1:143" s="74" customFormat="1" ht="17.25" customHeight="1" x14ac:dyDescent="0.15">
      <c r="A10" s="7" t="s">
        <v>302</v>
      </c>
      <c r="B10" s="5">
        <f>SUM(B76:B87)</f>
        <v>92</v>
      </c>
      <c r="C10" s="5">
        <f t="shared" ref="C10:I10" si="51">SUM(C76:C87)</f>
        <v>189256333</v>
      </c>
      <c r="D10" s="5">
        <f t="shared" si="51"/>
        <v>85</v>
      </c>
      <c r="E10" s="5">
        <f t="shared" si="51"/>
        <v>161456474</v>
      </c>
      <c r="F10" s="5">
        <f t="shared" si="51"/>
        <v>0</v>
      </c>
      <c r="G10" s="5">
        <f t="shared" si="51"/>
        <v>1273952</v>
      </c>
      <c r="H10" s="5">
        <f t="shared" si="51"/>
        <v>162730422</v>
      </c>
      <c r="I10" s="5">
        <f t="shared" si="51"/>
        <v>26525909</v>
      </c>
      <c r="J10" s="5">
        <f>J87</f>
        <v>553</v>
      </c>
      <c r="K10" s="5">
        <f>K87</f>
        <v>1162672433</v>
      </c>
      <c r="L10" s="19"/>
      <c r="M10" s="5">
        <f t="shared" ref="M10:T10" si="52">SUM(M76:M87)</f>
        <v>92</v>
      </c>
      <c r="N10" s="5">
        <f t="shared" si="52"/>
        <v>187548143</v>
      </c>
      <c r="O10" s="5">
        <f t="shared" si="52"/>
        <v>85</v>
      </c>
      <c r="P10" s="5">
        <f t="shared" si="52"/>
        <v>159137254</v>
      </c>
      <c r="Q10" s="5">
        <f t="shared" si="52"/>
        <v>0</v>
      </c>
      <c r="R10" s="5">
        <f t="shared" si="52"/>
        <v>1273952</v>
      </c>
      <c r="S10" s="5">
        <f t="shared" si="52"/>
        <v>160411202</v>
      </c>
      <c r="T10" s="5">
        <f t="shared" si="52"/>
        <v>27136939</v>
      </c>
      <c r="U10" s="5">
        <f>U87</f>
        <v>553</v>
      </c>
      <c r="V10" s="5">
        <f>V87</f>
        <v>1159511743</v>
      </c>
      <c r="W10" s="19"/>
      <c r="X10" s="5">
        <f t="shared" ref="X10:AE10" si="53">SUM(X76:X87)</f>
        <v>9</v>
      </c>
      <c r="Y10" s="5">
        <f t="shared" si="53"/>
        <v>36315600</v>
      </c>
      <c r="Z10" s="5">
        <f t="shared" si="53"/>
        <v>8</v>
      </c>
      <c r="AA10" s="5">
        <f t="shared" si="53"/>
        <v>10848700</v>
      </c>
      <c r="AB10" s="5">
        <f t="shared" si="53"/>
        <v>0</v>
      </c>
      <c r="AC10" s="5">
        <f t="shared" si="53"/>
        <v>135</v>
      </c>
      <c r="AD10" s="5">
        <f t="shared" si="53"/>
        <v>10848835</v>
      </c>
      <c r="AE10" s="5">
        <f t="shared" si="53"/>
        <v>25466765</v>
      </c>
      <c r="AF10" s="5">
        <f>AF87</f>
        <v>216</v>
      </c>
      <c r="AG10" s="5">
        <f>AG87</f>
        <v>545755537</v>
      </c>
      <c r="AH10" s="5">
        <f>SUM(AH32:AH43)</f>
        <v>0</v>
      </c>
      <c r="AI10" s="5">
        <f t="shared" ref="AI10:AP10" si="54">SUM(AI76:AI87)</f>
        <v>6</v>
      </c>
      <c r="AJ10" s="5">
        <f t="shared" si="54"/>
        <v>39184740</v>
      </c>
      <c r="AK10" s="5">
        <f t="shared" si="54"/>
        <v>5</v>
      </c>
      <c r="AL10" s="5">
        <f t="shared" si="54"/>
        <v>34070159</v>
      </c>
      <c r="AM10" s="5">
        <f t="shared" si="54"/>
        <v>0</v>
      </c>
      <c r="AN10" s="5">
        <f t="shared" si="54"/>
        <v>0</v>
      </c>
      <c r="AO10" s="5">
        <f t="shared" si="54"/>
        <v>34070159</v>
      </c>
      <c r="AP10" s="5">
        <f t="shared" si="54"/>
        <v>5114580</v>
      </c>
      <c r="AQ10" s="5">
        <f>AQ87</f>
        <v>39</v>
      </c>
      <c r="AR10" s="5">
        <f>AR87</f>
        <v>329543144</v>
      </c>
      <c r="AS10" s="19"/>
      <c r="AT10" s="5">
        <f t="shared" ref="AT10:BA10" si="55">SUM(AT76:AT87)</f>
        <v>1</v>
      </c>
      <c r="AU10" s="5">
        <f t="shared" si="55"/>
        <v>999600</v>
      </c>
      <c r="AV10" s="5">
        <f t="shared" si="55"/>
        <v>2</v>
      </c>
      <c r="AW10" s="5">
        <f t="shared" si="55"/>
        <v>1692500</v>
      </c>
      <c r="AX10" s="5">
        <f t="shared" si="55"/>
        <v>0</v>
      </c>
      <c r="AY10" s="5">
        <f t="shared" si="55"/>
        <v>240200</v>
      </c>
      <c r="AZ10" s="5">
        <f t="shared" si="55"/>
        <v>1932700</v>
      </c>
      <c r="BA10" s="5">
        <f t="shared" si="55"/>
        <v>-933100</v>
      </c>
      <c r="BB10" s="5">
        <f>BB87</f>
        <v>10</v>
      </c>
      <c r="BC10" s="5">
        <f>BC87</f>
        <v>11027400</v>
      </c>
      <c r="BD10" s="19"/>
      <c r="BE10" s="5">
        <f t="shared" ref="BE10:BL10" si="56">SUM(BE76:BE87)</f>
        <v>0</v>
      </c>
      <c r="BF10" s="5">
        <f t="shared" si="56"/>
        <v>0</v>
      </c>
      <c r="BG10" s="5">
        <f t="shared" si="56"/>
        <v>0</v>
      </c>
      <c r="BH10" s="5">
        <f t="shared" si="56"/>
        <v>0</v>
      </c>
      <c r="BI10" s="5">
        <f t="shared" si="56"/>
        <v>0</v>
      </c>
      <c r="BJ10" s="5">
        <f t="shared" si="56"/>
        <v>0</v>
      </c>
      <c r="BK10" s="5">
        <f t="shared" si="56"/>
        <v>0</v>
      </c>
      <c r="BL10" s="5">
        <f t="shared" si="56"/>
        <v>0</v>
      </c>
      <c r="BM10" s="5">
        <f>BM87</f>
        <v>0</v>
      </c>
      <c r="BN10" s="5">
        <f>BN87</f>
        <v>0</v>
      </c>
      <c r="BO10" s="19"/>
      <c r="BP10" s="5">
        <f t="shared" ref="BP10:BW10" si="57">SUM(BP76:BP87)</f>
        <v>13</v>
      </c>
      <c r="BQ10" s="5">
        <f t="shared" si="57"/>
        <v>31130205</v>
      </c>
      <c r="BR10" s="5">
        <f t="shared" si="57"/>
        <v>4</v>
      </c>
      <c r="BS10" s="5">
        <f t="shared" si="57"/>
        <v>25385500</v>
      </c>
      <c r="BT10" s="5">
        <f t="shared" si="57"/>
        <v>0</v>
      </c>
      <c r="BU10" s="5">
        <f t="shared" si="57"/>
        <v>0</v>
      </c>
      <c r="BV10" s="5">
        <f t="shared" si="57"/>
        <v>25385500</v>
      </c>
      <c r="BW10" s="5">
        <f t="shared" si="57"/>
        <v>5744705</v>
      </c>
      <c r="BX10" s="5">
        <f>BX87</f>
        <v>34</v>
      </c>
      <c r="BY10" s="5">
        <f>BY87</f>
        <v>149087860</v>
      </c>
      <c r="BZ10" s="19"/>
      <c r="CA10" s="5">
        <f t="shared" ref="CA10:CH10" si="58">SUM(CA76:CA87)</f>
        <v>12</v>
      </c>
      <c r="CB10" s="5">
        <f t="shared" si="58"/>
        <v>34372528</v>
      </c>
      <c r="CC10" s="5">
        <f t="shared" si="58"/>
        <v>12</v>
      </c>
      <c r="CD10" s="5">
        <f t="shared" si="58"/>
        <v>36943700</v>
      </c>
      <c r="CE10" s="5">
        <f t="shared" si="58"/>
        <v>0</v>
      </c>
      <c r="CF10" s="5">
        <f t="shared" si="58"/>
        <v>0</v>
      </c>
      <c r="CG10" s="5">
        <f t="shared" si="58"/>
        <v>36943700</v>
      </c>
      <c r="CH10" s="5">
        <f t="shared" si="58"/>
        <v>-2571174</v>
      </c>
      <c r="CI10" s="5">
        <f>CI87</f>
        <v>25</v>
      </c>
      <c r="CJ10" s="5">
        <f>CJ87</f>
        <v>70035471</v>
      </c>
      <c r="CK10" s="19"/>
      <c r="CL10" s="5">
        <f t="shared" ref="CL10:CS10" si="59">SUM(CL76:CL87)</f>
        <v>0</v>
      </c>
      <c r="CM10" s="5">
        <f t="shared" si="59"/>
        <v>0</v>
      </c>
      <c r="CN10" s="5">
        <f t="shared" si="59"/>
        <v>0</v>
      </c>
      <c r="CO10" s="5">
        <f t="shared" si="59"/>
        <v>0</v>
      </c>
      <c r="CP10" s="5">
        <f t="shared" si="59"/>
        <v>0</v>
      </c>
      <c r="CQ10" s="5">
        <f t="shared" si="59"/>
        <v>0</v>
      </c>
      <c r="CR10" s="5">
        <f t="shared" si="59"/>
        <v>0</v>
      </c>
      <c r="CS10" s="5">
        <f t="shared" si="59"/>
        <v>0</v>
      </c>
      <c r="CT10" s="5">
        <f>CT87</f>
        <v>0</v>
      </c>
      <c r="CU10" s="5">
        <f>CU87</f>
        <v>0</v>
      </c>
      <c r="CV10" s="19"/>
      <c r="CW10" s="5">
        <f t="shared" ref="CW10:DD10" si="60">SUM(CW76:CW87)</f>
        <v>0</v>
      </c>
      <c r="CX10" s="5">
        <f t="shared" si="60"/>
        <v>0</v>
      </c>
      <c r="CY10" s="5">
        <f t="shared" si="60"/>
        <v>0</v>
      </c>
      <c r="CZ10" s="5">
        <f t="shared" si="60"/>
        <v>0</v>
      </c>
      <c r="DA10" s="5">
        <f t="shared" si="60"/>
        <v>0</v>
      </c>
      <c r="DB10" s="5">
        <f t="shared" si="60"/>
        <v>0</v>
      </c>
      <c r="DC10" s="5">
        <f t="shared" si="60"/>
        <v>0</v>
      </c>
      <c r="DD10" s="5">
        <f t="shared" si="60"/>
        <v>0</v>
      </c>
      <c r="DE10" s="5">
        <f>DE87</f>
        <v>0</v>
      </c>
      <c r="DF10" s="5">
        <f>DF87</f>
        <v>0</v>
      </c>
      <c r="DG10" s="5">
        <f>SUM(DG54:DG76)</f>
        <v>0</v>
      </c>
      <c r="DH10" s="5">
        <f t="shared" ref="DH10:DO10" si="61">SUM(DH76:DH87)</f>
        <v>15</v>
      </c>
      <c r="DI10" s="5">
        <f t="shared" si="61"/>
        <v>41499710</v>
      </c>
      <c r="DJ10" s="5">
        <f t="shared" si="61"/>
        <v>18</v>
      </c>
      <c r="DK10" s="5">
        <f t="shared" si="61"/>
        <v>48699640</v>
      </c>
      <c r="DL10" s="5">
        <f t="shared" si="61"/>
        <v>0</v>
      </c>
      <c r="DM10" s="5">
        <f t="shared" si="61"/>
        <v>0</v>
      </c>
      <c r="DN10" s="5">
        <f t="shared" si="61"/>
        <v>48699640</v>
      </c>
      <c r="DO10" s="5">
        <f t="shared" si="61"/>
        <v>-7199930</v>
      </c>
      <c r="DP10" s="5">
        <f>DP87</f>
        <v>13</v>
      </c>
      <c r="DQ10" s="5">
        <f>DQ87</f>
        <v>39299710</v>
      </c>
      <c r="DR10" s="19"/>
      <c r="DS10" s="5">
        <f t="shared" ref="DS10:DZ10" si="62">SUM(DS76:DS87)</f>
        <v>36</v>
      </c>
      <c r="DT10" s="5">
        <f t="shared" si="62"/>
        <v>4045761</v>
      </c>
      <c r="DU10" s="5">
        <f t="shared" si="62"/>
        <v>36</v>
      </c>
      <c r="DV10" s="5">
        <f t="shared" si="62"/>
        <v>1497054</v>
      </c>
      <c r="DW10" s="5">
        <f t="shared" si="62"/>
        <v>0</v>
      </c>
      <c r="DX10" s="5">
        <f t="shared" si="62"/>
        <v>1033617</v>
      </c>
      <c r="DY10" s="5">
        <f t="shared" si="62"/>
        <v>2530669</v>
      </c>
      <c r="DZ10" s="5">
        <f t="shared" si="62"/>
        <v>1515090</v>
      </c>
      <c r="EA10" s="5">
        <f>EA87</f>
        <v>216</v>
      </c>
      <c r="EB10" s="5">
        <f>EB87</f>
        <v>14762622</v>
      </c>
      <c r="EC10" s="19"/>
      <c r="ED10" s="5"/>
      <c r="EE10" s="5">
        <f>SUM(EE68:EE79)</f>
        <v>1999920</v>
      </c>
      <c r="EF10" s="5"/>
      <c r="EG10" s="5">
        <f>SUM(EG76:EG87)</f>
        <v>2319220</v>
      </c>
      <c r="EH10" s="5">
        <f>SUM(EH76:EH87)</f>
        <v>0</v>
      </c>
      <c r="EI10" s="5">
        <f>SUM(EI76:EI87)</f>
        <v>0</v>
      </c>
      <c r="EJ10" s="5">
        <f>SUM(EJ76:EJ87)</f>
        <v>2319220</v>
      </c>
      <c r="EK10" s="5">
        <f>SUM(EK76:EK87)</f>
        <v>-611030</v>
      </c>
      <c r="EL10" s="5"/>
      <c r="EM10" s="5">
        <f>EM87</f>
        <v>3160690</v>
      </c>
    </row>
    <row r="11" spans="1:143" s="74" customFormat="1" ht="17.25" customHeight="1" x14ac:dyDescent="0.15">
      <c r="A11" s="44"/>
      <c r="B11" s="75"/>
      <c r="C11" s="75"/>
      <c r="D11" s="75"/>
      <c r="E11" s="75"/>
      <c r="F11" s="75"/>
      <c r="G11" s="75"/>
      <c r="H11" s="75"/>
      <c r="I11" s="75"/>
      <c r="J11" s="75"/>
      <c r="K11" s="75"/>
      <c r="L11" s="19"/>
      <c r="M11" s="43"/>
      <c r="N11" s="43"/>
      <c r="O11" s="43"/>
      <c r="P11" s="43"/>
      <c r="Q11" s="43"/>
      <c r="R11" s="43"/>
      <c r="S11" s="96"/>
      <c r="T11" s="96"/>
      <c r="U11" s="43"/>
      <c r="V11" s="50"/>
      <c r="W11" s="19"/>
      <c r="X11" s="59"/>
      <c r="Y11" s="59"/>
      <c r="Z11" s="59"/>
      <c r="AA11" s="59"/>
      <c r="AB11" s="59"/>
      <c r="AC11" s="59"/>
      <c r="AD11" s="109"/>
      <c r="AE11" s="109"/>
      <c r="AF11" s="59"/>
      <c r="AG11" s="60"/>
      <c r="AH11" s="113"/>
      <c r="AI11" s="59"/>
      <c r="AJ11" s="59"/>
      <c r="AK11" s="59"/>
      <c r="AL11" s="59"/>
      <c r="AM11" s="59"/>
      <c r="AN11" s="59"/>
      <c r="AO11" s="109"/>
      <c r="AP11" s="109"/>
      <c r="AQ11" s="59"/>
      <c r="AR11" s="60"/>
      <c r="AS11" s="19"/>
      <c r="AT11" s="43"/>
      <c r="AU11" s="43"/>
      <c r="AV11" s="43"/>
      <c r="AW11" s="43"/>
      <c r="AX11" s="43"/>
      <c r="AY11" s="43"/>
      <c r="AZ11" s="96"/>
      <c r="BA11" s="96"/>
      <c r="BB11" s="43"/>
      <c r="BC11" s="50"/>
      <c r="BD11" s="19"/>
      <c r="BE11" s="43"/>
      <c r="BF11" s="43"/>
      <c r="BG11" s="43"/>
      <c r="BH11" s="43"/>
      <c r="BI11" s="43"/>
      <c r="BJ11" s="43"/>
      <c r="BK11" s="96"/>
      <c r="BL11" s="96"/>
      <c r="BM11" s="43"/>
      <c r="BN11" s="50"/>
      <c r="BO11" s="19"/>
      <c r="BP11" s="43"/>
      <c r="BQ11" s="43"/>
      <c r="BR11" s="43"/>
      <c r="BS11" s="43"/>
      <c r="BT11" s="43"/>
      <c r="BU11" s="43"/>
      <c r="BV11" s="96"/>
      <c r="BW11" s="96"/>
      <c r="BX11" s="43"/>
      <c r="BY11" s="50"/>
      <c r="BZ11" s="19"/>
      <c r="CA11" s="43"/>
      <c r="CB11" s="43"/>
      <c r="CC11" s="43"/>
      <c r="CD11" s="43"/>
      <c r="CE11" s="43"/>
      <c r="CF11" s="43"/>
      <c r="CG11" s="96"/>
      <c r="CH11" s="96"/>
      <c r="CI11" s="43"/>
      <c r="CJ11" s="50"/>
      <c r="CK11" s="19"/>
      <c r="CL11" s="43"/>
      <c r="CM11" s="43"/>
      <c r="CN11" s="43"/>
      <c r="CO11" s="43"/>
      <c r="CP11" s="43"/>
      <c r="CQ11" s="43"/>
      <c r="CR11" s="96"/>
      <c r="CS11" s="96"/>
      <c r="CT11" s="43"/>
      <c r="CU11" s="50"/>
      <c r="CV11" s="19"/>
      <c r="CW11" s="43"/>
      <c r="CX11" s="43"/>
      <c r="CY11" s="43"/>
      <c r="CZ11" s="43"/>
      <c r="DA11" s="43"/>
      <c r="DB11" s="43"/>
      <c r="DC11" s="96"/>
      <c r="DD11" s="96"/>
      <c r="DE11" s="43"/>
      <c r="DF11" s="50"/>
      <c r="DG11" s="19"/>
      <c r="DH11" s="43"/>
      <c r="DI11" s="43"/>
      <c r="DJ11" s="43"/>
      <c r="DK11" s="43"/>
      <c r="DL11" s="43"/>
      <c r="DM11" s="43"/>
      <c r="DN11" s="96"/>
      <c r="DO11" s="96"/>
      <c r="DP11" s="43"/>
      <c r="DQ11" s="50"/>
      <c r="DR11" s="19"/>
      <c r="DS11" s="43"/>
      <c r="DT11" s="43"/>
      <c r="DU11" s="43"/>
      <c r="DV11" s="43"/>
      <c r="DW11" s="43"/>
      <c r="DX11" s="43"/>
      <c r="DY11" s="96"/>
      <c r="DZ11" s="96"/>
      <c r="EA11" s="43"/>
      <c r="EB11" s="50"/>
      <c r="EC11" s="19"/>
      <c r="ED11" s="43"/>
      <c r="EE11" s="43"/>
      <c r="EF11" s="43"/>
      <c r="EG11" s="43"/>
      <c r="EH11" s="43"/>
      <c r="EI11" s="43"/>
      <c r="EJ11" s="96"/>
      <c r="EK11" s="96"/>
      <c r="EL11" s="43"/>
      <c r="EM11" s="50"/>
    </row>
    <row r="12" spans="1:143" s="55" customFormat="1" ht="17.25" customHeight="1" x14ac:dyDescent="0.15">
      <c r="A12" s="7" t="s">
        <v>212</v>
      </c>
      <c r="B12" s="5">
        <f>SUM(B19:B30)</f>
        <v>78</v>
      </c>
      <c r="C12" s="5">
        <f t="shared" ref="C12:I12" si="63">SUM(C19:C30)</f>
        <v>142984802</v>
      </c>
      <c r="D12" s="5">
        <f t="shared" si="63"/>
        <v>74</v>
      </c>
      <c r="E12" s="5">
        <f t="shared" si="63"/>
        <v>127902045</v>
      </c>
      <c r="F12" s="5">
        <f t="shared" si="63"/>
        <v>0</v>
      </c>
      <c r="G12" s="5">
        <f t="shared" si="63"/>
        <v>3670131</v>
      </c>
      <c r="H12" s="5">
        <f t="shared" si="63"/>
        <v>131572178</v>
      </c>
      <c r="I12" s="5">
        <f t="shared" si="63"/>
        <v>11412625</v>
      </c>
      <c r="J12" s="5">
        <f>J30</f>
        <v>520</v>
      </c>
      <c r="K12" s="5">
        <f>K30</f>
        <v>977550492</v>
      </c>
      <c r="L12" s="5"/>
      <c r="M12" s="5">
        <f>SUM(M19:M30)</f>
        <v>78</v>
      </c>
      <c r="N12" s="5">
        <f t="shared" ref="N12:T12" si="64">SUM(N19:N30)</f>
        <v>140787402</v>
      </c>
      <c r="O12" s="5">
        <f t="shared" si="64"/>
        <v>74</v>
      </c>
      <c r="P12" s="5">
        <f t="shared" si="64"/>
        <v>125405975</v>
      </c>
      <c r="Q12" s="5">
        <f t="shared" si="64"/>
        <v>0</v>
      </c>
      <c r="R12" s="5">
        <f t="shared" si="64"/>
        <v>3670131</v>
      </c>
      <c r="S12" s="5">
        <f t="shared" si="64"/>
        <v>129076108</v>
      </c>
      <c r="T12" s="5">
        <f t="shared" si="64"/>
        <v>11711295</v>
      </c>
      <c r="U12" s="5">
        <f>U30</f>
        <v>520</v>
      </c>
      <c r="V12" s="5">
        <f>V30</f>
        <v>971654392</v>
      </c>
      <c r="W12" s="19"/>
      <c r="X12" s="5">
        <f>SUM(X19:X30)</f>
        <v>9</v>
      </c>
      <c r="Y12" s="5">
        <f t="shared" ref="Y12:AE12" si="65">SUM(Y19:Y30)</f>
        <v>30956100</v>
      </c>
      <c r="Z12" s="5">
        <f t="shared" si="65"/>
        <v>9</v>
      </c>
      <c r="AA12" s="5">
        <f t="shared" si="65"/>
        <v>8817800</v>
      </c>
      <c r="AB12" s="5">
        <f t="shared" si="65"/>
        <v>0</v>
      </c>
      <c r="AC12" s="5">
        <f t="shared" si="65"/>
        <v>24</v>
      </c>
      <c r="AD12" s="5">
        <f t="shared" si="65"/>
        <v>8817824</v>
      </c>
      <c r="AE12" s="5">
        <f t="shared" si="65"/>
        <v>22138276</v>
      </c>
      <c r="AF12" s="5">
        <f>AF30</f>
        <v>217</v>
      </c>
      <c r="AG12" s="5">
        <f>AG30</f>
        <v>421162892</v>
      </c>
      <c r="AH12" s="19"/>
      <c r="AI12" s="5">
        <f>SUM(AI19:AI30)</f>
        <v>4</v>
      </c>
      <c r="AJ12" s="5">
        <f t="shared" ref="AJ12:AP12" si="66">SUM(AJ19:AJ30)</f>
        <v>30195295</v>
      </c>
      <c r="AK12" s="5">
        <f t="shared" si="66"/>
        <v>7</v>
      </c>
      <c r="AL12" s="5">
        <f t="shared" si="66"/>
        <v>30562351</v>
      </c>
      <c r="AM12" s="5">
        <f t="shared" si="66"/>
        <v>0</v>
      </c>
      <c r="AN12" s="5">
        <f t="shared" si="66"/>
        <v>0</v>
      </c>
      <c r="AO12" s="5">
        <f t="shared" si="66"/>
        <v>30562351</v>
      </c>
      <c r="AP12" s="5">
        <f t="shared" si="66"/>
        <v>-367056</v>
      </c>
      <c r="AQ12" s="5">
        <f>AQ30</f>
        <v>48</v>
      </c>
      <c r="AR12" s="5">
        <f>AR30</f>
        <v>313956278</v>
      </c>
      <c r="AS12" s="19"/>
      <c r="AT12" s="5">
        <f>SUM(AT19:AT30)</f>
        <v>1</v>
      </c>
      <c r="AU12" s="5">
        <f t="shared" ref="AU12:BA12" si="67">SUM(AU19:AU30)</f>
        <v>1670100</v>
      </c>
      <c r="AV12" s="5">
        <f t="shared" si="67"/>
        <v>0</v>
      </c>
      <c r="AW12" s="5">
        <f t="shared" si="67"/>
        <v>0</v>
      </c>
      <c r="AX12" s="5">
        <f t="shared" si="67"/>
        <v>0</v>
      </c>
      <c r="AY12" s="5">
        <f t="shared" si="67"/>
        <v>181000</v>
      </c>
      <c r="AZ12" s="5">
        <f t="shared" si="67"/>
        <v>181000</v>
      </c>
      <c r="BA12" s="5">
        <f t="shared" si="67"/>
        <v>1489100</v>
      </c>
      <c r="BB12" s="5">
        <f>BB30</f>
        <v>8</v>
      </c>
      <c r="BC12" s="5">
        <f>BC30</f>
        <v>11037900</v>
      </c>
      <c r="BD12" s="19"/>
      <c r="BE12" s="5">
        <f>SUM(BE19:BE30)</f>
        <v>0</v>
      </c>
      <c r="BF12" s="5">
        <f t="shared" ref="BF12:BL12" si="68">SUM(BF19:BF30)</f>
        <v>0</v>
      </c>
      <c r="BG12" s="5">
        <f t="shared" si="68"/>
        <v>0</v>
      </c>
      <c r="BH12" s="5">
        <f t="shared" si="68"/>
        <v>0</v>
      </c>
      <c r="BI12" s="5">
        <f t="shared" si="68"/>
        <v>0</v>
      </c>
      <c r="BJ12" s="5">
        <f t="shared" si="68"/>
        <v>0</v>
      </c>
      <c r="BK12" s="5">
        <f t="shared" si="68"/>
        <v>0</v>
      </c>
      <c r="BL12" s="5">
        <f t="shared" si="68"/>
        <v>0</v>
      </c>
      <c r="BM12" s="5">
        <f>BM30</f>
        <v>0</v>
      </c>
      <c r="BN12" s="5">
        <f>BN30</f>
        <v>0</v>
      </c>
      <c r="BO12" s="19"/>
      <c r="BP12" s="5">
        <f>SUM(BP19:BP30)</f>
        <v>4</v>
      </c>
      <c r="BQ12" s="5">
        <f t="shared" ref="BQ12:BW12" si="69">SUM(BQ19:BQ30)</f>
        <v>25342600</v>
      </c>
      <c r="BR12" s="5">
        <f t="shared" si="69"/>
        <v>6</v>
      </c>
      <c r="BS12" s="5">
        <f t="shared" si="69"/>
        <v>34716023</v>
      </c>
      <c r="BT12" s="5">
        <f t="shared" si="69"/>
        <v>0</v>
      </c>
      <c r="BU12" s="5">
        <f t="shared" si="69"/>
        <v>0</v>
      </c>
      <c r="BV12" s="5">
        <f t="shared" si="69"/>
        <v>34716023</v>
      </c>
      <c r="BW12" s="5">
        <f t="shared" si="69"/>
        <v>-9373423</v>
      </c>
      <c r="BX12" s="5">
        <f>BX30</f>
        <v>19</v>
      </c>
      <c r="BY12" s="5">
        <f>BY30</f>
        <v>138029970</v>
      </c>
      <c r="BZ12" s="19"/>
      <c r="CA12" s="5">
        <f>SUM(CA19:CA30)</f>
        <v>12</v>
      </c>
      <c r="CB12" s="5">
        <f t="shared" ref="CB12:CH12" si="70">SUM(CB19:CB30)</f>
        <v>25774900</v>
      </c>
      <c r="CC12" s="5">
        <f t="shared" si="70"/>
        <v>12</v>
      </c>
      <c r="CD12" s="5">
        <f t="shared" si="70"/>
        <v>28850704</v>
      </c>
      <c r="CE12" s="5">
        <f t="shared" si="70"/>
        <v>0</v>
      </c>
      <c r="CF12" s="5">
        <f t="shared" si="70"/>
        <v>0</v>
      </c>
      <c r="CG12" s="5">
        <f t="shared" si="70"/>
        <v>28850704</v>
      </c>
      <c r="CH12" s="5">
        <f t="shared" si="70"/>
        <v>-3075804</v>
      </c>
      <c r="CI12" s="5">
        <f>CI30</f>
        <v>25</v>
      </c>
      <c r="CJ12" s="5">
        <f>CJ30</f>
        <v>52276500</v>
      </c>
      <c r="CK12" s="19"/>
      <c r="CL12" s="5">
        <f>SUM(CL19:CL30)</f>
        <v>0</v>
      </c>
      <c r="CM12" s="5">
        <f t="shared" ref="CM12:CS12" si="71">SUM(CM19:CM30)</f>
        <v>0</v>
      </c>
      <c r="CN12" s="5">
        <f t="shared" si="71"/>
        <v>0</v>
      </c>
      <c r="CO12" s="5">
        <f t="shared" si="71"/>
        <v>0</v>
      </c>
      <c r="CP12" s="5">
        <f t="shared" si="71"/>
        <v>0</v>
      </c>
      <c r="CQ12" s="5">
        <f t="shared" si="71"/>
        <v>0</v>
      </c>
      <c r="CR12" s="5">
        <f t="shared" si="71"/>
        <v>0</v>
      </c>
      <c r="CS12" s="5">
        <f t="shared" si="71"/>
        <v>0</v>
      </c>
      <c r="CT12" s="5">
        <f>CT30</f>
        <v>0</v>
      </c>
      <c r="CU12" s="5">
        <f>CU30</f>
        <v>0</v>
      </c>
      <c r="CV12" s="19"/>
      <c r="CW12" s="5">
        <f>SUM(CW19:CW30)</f>
        <v>0</v>
      </c>
      <c r="CX12" s="5">
        <f t="shared" ref="CX12:DD12" si="72">SUM(CX19:CX30)</f>
        <v>0</v>
      </c>
      <c r="CY12" s="5">
        <f t="shared" si="72"/>
        <v>0</v>
      </c>
      <c r="CZ12" s="5">
        <f t="shared" si="72"/>
        <v>0</v>
      </c>
      <c r="DA12" s="5">
        <f t="shared" si="72"/>
        <v>0</v>
      </c>
      <c r="DB12" s="5">
        <f t="shared" si="72"/>
        <v>0</v>
      </c>
      <c r="DC12" s="5">
        <f t="shared" si="72"/>
        <v>0</v>
      </c>
      <c r="DD12" s="5">
        <f t="shared" si="72"/>
        <v>0</v>
      </c>
      <c r="DE12" s="5">
        <f>DE30</f>
        <v>0</v>
      </c>
      <c r="DF12" s="5">
        <f>DF30</f>
        <v>0</v>
      </c>
      <c r="DG12" s="19"/>
      <c r="DH12" s="5">
        <f>SUM(DH19:DH30)</f>
        <v>12</v>
      </c>
      <c r="DI12" s="5">
        <f t="shared" ref="DI12:DO12" si="73">SUM(DI19:DI30)</f>
        <v>21600000</v>
      </c>
      <c r="DJ12" s="5">
        <f t="shared" si="73"/>
        <v>12</v>
      </c>
      <c r="DK12" s="5">
        <f t="shared" si="73"/>
        <v>21600000</v>
      </c>
      <c r="DL12" s="5">
        <f t="shared" si="73"/>
        <v>0</v>
      </c>
      <c r="DM12" s="5">
        <f t="shared" si="73"/>
        <v>0</v>
      </c>
      <c r="DN12" s="5">
        <f t="shared" si="73"/>
        <v>21600000</v>
      </c>
      <c r="DO12" s="5">
        <f t="shared" si="73"/>
        <v>0</v>
      </c>
      <c r="DP12" s="5">
        <f>DP30</f>
        <v>13</v>
      </c>
      <c r="DQ12" s="5">
        <f>DQ30</f>
        <v>21600000</v>
      </c>
      <c r="DR12" s="19"/>
      <c r="DS12" s="5">
        <f>SUM(DS19:DS30)</f>
        <v>36</v>
      </c>
      <c r="DT12" s="5">
        <f t="shared" ref="DT12:DZ12" si="74">SUM(DT19:DT30)</f>
        <v>5248407</v>
      </c>
      <c r="DU12" s="5">
        <f t="shared" si="74"/>
        <v>28</v>
      </c>
      <c r="DV12" s="5">
        <f t="shared" si="74"/>
        <v>859098</v>
      </c>
      <c r="DW12" s="5">
        <f t="shared" si="74"/>
        <v>0</v>
      </c>
      <c r="DX12" s="5">
        <f t="shared" si="74"/>
        <v>3489107</v>
      </c>
      <c r="DY12" s="5">
        <f t="shared" si="74"/>
        <v>4348207</v>
      </c>
      <c r="DZ12" s="5">
        <f t="shared" si="74"/>
        <v>900199</v>
      </c>
      <c r="EA12" s="5">
        <f>EA30</f>
        <v>190</v>
      </c>
      <c r="EB12" s="5">
        <f>EB30</f>
        <v>13590852</v>
      </c>
      <c r="EC12" s="19"/>
      <c r="ED12" s="5"/>
      <c r="EE12" s="5">
        <f t="shared" ref="EE12:EK12" si="75">SUM(EE19:EE30)</f>
        <v>2197400</v>
      </c>
      <c r="EF12" s="5"/>
      <c r="EG12" s="5">
        <f t="shared" si="75"/>
        <v>2496070</v>
      </c>
      <c r="EH12" s="5">
        <f t="shared" si="75"/>
        <v>0</v>
      </c>
      <c r="EI12" s="5">
        <f t="shared" si="75"/>
        <v>0</v>
      </c>
      <c r="EJ12" s="5">
        <f t="shared" si="75"/>
        <v>2496070</v>
      </c>
      <c r="EK12" s="5">
        <f t="shared" si="75"/>
        <v>-298670</v>
      </c>
      <c r="EL12" s="5"/>
      <c r="EM12" s="5">
        <f>EM30</f>
        <v>5896100</v>
      </c>
    </row>
    <row r="13" spans="1:143" s="55" customFormat="1" ht="17.25" customHeight="1" x14ac:dyDescent="0.15">
      <c r="A13" s="7" t="s">
        <v>251</v>
      </c>
      <c r="B13" s="5">
        <f>SUM(B31:B42)</f>
        <v>90</v>
      </c>
      <c r="C13" s="5">
        <f t="shared" ref="C13:I13" si="76">SUM(C31:C42)</f>
        <v>221415974</v>
      </c>
      <c r="D13" s="5">
        <f t="shared" si="76"/>
        <v>74</v>
      </c>
      <c r="E13" s="5">
        <f t="shared" si="76"/>
        <v>129891441</v>
      </c>
      <c r="F13" s="5">
        <f t="shared" si="76"/>
        <v>0</v>
      </c>
      <c r="G13" s="5">
        <f t="shared" si="76"/>
        <v>3917399</v>
      </c>
      <c r="H13" s="5">
        <f t="shared" si="76"/>
        <v>133808841</v>
      </c>
      <c r="I13" s="5">
        <f t="shared" si="76"/>
        <v>87607135</v>
      </c>
      <c r="J13" s="5">
        <f>J42</f>
        <v>536</v>
      </c>
      <c r="K13" s="5">
        <f>K42</f>
        <v>1065157628</v>
      </c>
      <c r="L13" s="5"/>
      <c r="M13" s="5">
        <f>SUM(M31:M42)</f>
        <v>90</v>
      </c>
      <c r="N13" s="5">
        <f t="shared" ref="N13:T13" si="77">SUM(N31:N42)</f>
        <v>219220284</v>
      </c>
      <c r="O13" s="5">
        <f t="shared" si="77"/>
        <v>74</v>
      </c>
      <c r="P13" s="5">
        <f t="shared" si="77"/>
        <v>127415741</v>
      </c>
      <c r="Q13" s="5">
        <f t="shared" si="77"/>
        <v>0</v>
      </c>
      <c r="R13" s="5">
        <f t="shared" si="77"/>
        <v>3917399</v>
      </c>
      <c r="S13" s="5">
        <f t="shared" si="77"/>
        <v>131333141</v>
      </c>
      <c r="T13" s="5">
        <f t="shared" si="77"/>
        <v>87887145</v>
      </c>
      <c r="U13" s="5">
        <f>U42</f>
        <v>536</v>
      </c>
      <c r="V13" s="5">
        <f>V42</f>
        <v>1059541538</v>
      </c>
      <c r="W13" s="19"/>
      <c r="X13" s="5">
        <f>SUM(X31:X42)</f>
        <v>9</v>
      </c>
      <c r="Y13" s="5">
        <f t="shared" ref="Y13:AE13" si="78">SUM(Y31:Y42)</f>
        <v>34701100</v>
      </c>
      <c r="Z13" s="5">
        <f t="shared" si="78"/>
        <v>11</v>
      </c>
      <c r="AA13" s="5">
        <f t="shared" si="78"/>
        <v>12937200</v>
      </c>
      <c r="AB13" s="5">
        <f t="shared" si="78"/>
        <v>0</v>
      </c>
      <c r="AC13" s="5">
        <f t="shared" si="78"/>
        <v>0</v>
      </c>
      <c r="AD13" s="5">
        <f t="shared" si="78"/>
        <v>12937200</v>
      </c>
      <c r="AE13" s="5">
        <f t="shared" si="78"/>
        <v>21763900</v>
      </c>
      <c r="AF13" s="5">
        <f>AF42</f>
        <v>215</v>
      </c>
      <c r="AG13" s="5">
        <f>AG42</f>
        <v>442926792</v>
      </c>
      <c r="AH13" s="19"/>
      <c r="AI13" s="5">
        <f>SUM(AI31:AI42)</f>
        <v>4</v>
      </c>
      <c r="AJ13" s="5">
        <f t="shared" ref="AJ13:AP13" si="79">SUM(AJ31:AJ42)</f>
        <v>35346636</v>
      </c>
      <c r="AK13" s="5">
        <f t="shared" si="79"/>
        <v>7</v>
      </c>
      <c r="AL13" s="5">
        <f t="shared" si="79"/>
        <v>32764513</v>
      </c>
      <c r="AM13" s="5">
        <f t="shared" si="79"/>
        <v>0</v>
      </c>
      <c r="AN13" s="5">
        <f t="shared" si="79"/>
        <v>0</v>
      </c>
      <c r="AO13" s="5">
        <f t="shared" si="79"/>
        <v>32764513</v>
      </c>
      <c r="AP13" s="5">
        <f t="shared" si="79"/>
        <v>2582123</v>
      </c>
      <c r="AQ13" s="5">
        <f>AQ42</f>
        <v>45</v>
      </c>
      <c r="AR13" s="5">
        <f>AR42</f>
        <v>316538402</v>
      </c>
      <c r="AS13" s="19"/>
      <c r="AT13" s="5">
        <f>SUM(AT31:AT42)</f>
        <v>1</v>
      </c>
      <c r="AU13" s="5">
        <f t="shared" ref="AU13:BA13" si="80">SUM(AU31:AU42)</f>
        <v>799300</v>
      </c>
      <c r="AV13" s="5">
        <f t="shared" si="80"/>
        <v>0</v>
      </c>
      <c r="AW13" s="5">
        <f t="shared" si="80"/>
        <v>0</v>
      </c>
      <c r="AX13" s="5">
        <f t="shared" si="80"/>
        <v>0</v>
      </c>
      <c r="AY13" s="5">
        <f t="shared" si="80"/>
        <v>901600</v>
      </c>
      <c r="AZ13" s="5">
        <f t="shared" si="80"/>
        <v>901600</v>
      </c>
      <c r="BA13" s="5">
        <f t="shared" si="80"/>
        <v>-102300</v>
      </c>
      <c r="BB13" s="5">
        <f>BB42</f>
        <v>9</v>
      </c>
      <c r="BC13" s="5">
        <f>BC42</f>
        <v>10935600</v>
      </c>
      <c r="BD13" s="19"/>
      <c r="BE13" s="5">
        <f>SUM(BE31:BE42)</f>
        <v>0</v>
      </c>
      <c r="BF13" s="5">
        <f t="shared" ref="BF13:BL13" si="81">SUM(BF31:BF42)</f>
        <v>0</v>
      </c>
      <c r="BG13" s="5">
        <f t="shared" si="81"/>
        <v>0</v>
      </c>
      <c r="BH13" s="5">
        <f t="shared" si="81"/>
        <v>0</v>
      </c>
      <c r="BI13" s="5">
        <f t="shared" si="81"/>
        <v>0</v>
      </c>
      <c r="BJ13" s="5">
        <f t="shared" si="81"/>
        <v>0</v>
      </c>
      <c r="BK13" s="5">
        <f t="shared" si="81"/>
        <v>0</v>
      </c>
      <c r="BL13" s="5">
        <f t="shared" si="81"/>
        <v>0</v>
      </c>
      <c r="BM13" s="5">
        <f>BM42</f>
        <v>0</v>
      </c>
      <c r="BN13" s="5">
        <f>BN42</f>
        <v>0</v>
      </c>
      <c r="BO13" s="19"/>
      <c r="BP13" s="5">
        <f>SUM(BP31:BP42)</f>
        <v>4</v>
      </c>
      <c r="BQ13" s="5">
        <f t="shared" ref="BQ13:BW13" si="82">SUM(BQ31:BQ42)</f>
        <v>30002900</v>
      </c>
      <c r="BR13" s="5">
        <f t="shared" si="82"/>
        <v>4</v>
      </c>
      <c r="BS13" s="5">
        <f t="shared" si="82"/>
        <v>32834170</v>
      </c>
      <c r="BT13" s="5">
        <f t="shared" si="82"/>
        <v>0</v>
      </c>
      <c r="BU13" s="5">
        <f t="shared" si="82"/>
        <v>0</v>
      </c>
      <c r="BV13" s="5">
        <f t="shared" si="82"/>
        <v>32834170</v>
      </c>
      <c r="BW13" s="5">
        <f t="shared" si="82"/>
        <v>-2831270</v>
      </c>
      <c r="BX13" s="5">
        <f>BX42</f>
        <v>19</v>
      </c>
      <c r="BY13" s="5">
        <f>BY42</f>
        <v>135198700</v>
      </c>
      <c r="BZ13" s="19"/>
      <c r="CA13" s="5">
        <f>SUM(CA31:CA42)</f>
        <v>12</v>
      </c>
      <c r="CB13" s="5">
        <f t="shared" ref="CB13:CH13" si="83">SUM(CB31:CB42)</f>
        <v>34442300</v>
      </c>
      <c r="CC13" s="5">
        <f t="shared" si="83"/>
        <v>12</v>
      </c>
      <c r="CD13" s="5">
        <f t="shared" si="83"/>
        <v>26672000</v>
      </c>
      <c r="CE13" s="5">
        <f t="shared" si="83"/>
        <v>0</v>
      </c>
      <c r="CF13" s="5">
        <f t="shared" si="83"/>
        <v>0</v>
      </c>
      <c r="CG13" s="5">
        <f t="shared" si="83"/>
        <v>26672000</v>
      </c>
      <c r="CH13" s="5">
        <f t="shared" si="83"/>
        <v>7770300</v>
      </c>
      <c r="CI13" s="5">
        <f>CI42</f>
        <v>25</v>
      </c>
      <c r="CJ13" s="5">
        <f>CJ42</f>
        <v>60046800</v>
      </c>
      <c r="CK13" s="19"/>
      <c r="CL13" s="5">
        <f>SUM(CL31:CL42)</f>
        <v>0</v>
      </c>
      <c r="CM13" s="5">
        <f t="shared" ref="CM13:CS13" si="84">SUM(CM31:CM42)</f>
        <v>0</v>
      </c>
      <c r="CN13" s="5">
        <f t="shared" si="84"/>
        <v>0</v>
      </c>
      <c r="CO13" s="5">
        <f t="shared" si="84"/>
        <v>0</v>
      </c>
      <c r="CP13" s="5">
        <f t="shared" si="84"/>
        <v>0</v>
      </c>
      <c r="CQ13" s="5">
        <f t="shared" si="84"/>
        <v>0</v>
      </c>
      <c r="CR13" s="5">
        <f t="shared" si="84"/>
        <v>0</v>
      </c>
      <c r="CS13" s="5">
        <f t="shared" si="84"/>
        <v>0</v>
      </c>
      <c r="CT13" s="5">
        <f>CT42</f>
        <v>0</v>
      </c>
      <c r="CU13" s="5">
        <f>CU42</f>
        <v>0</v>
      </c>
      <c r="CV13" s="19"/>
      <c r="CW13" s="5">
        <f>SUM(CW31:CW42)</f>
        <v>0</v>
      </c>
      <c r="CX13" s="5">
        <f t="shared" ref="CX13:DD13" si="85">SUM(CX31:CX42)</f>
        <v>0</v>
      </c>
      <c r="CY13" s="5">
        <f t="shared" si="85"/>
        <v>0</v>
      </c>
      <c r="CZ13" s="5">
        <f t="shared" si="85"/>
        <v>0</v>
      </c>
      <c r="DA13" s="5">
        <f t="shared" si="85"/>
        <v>0</v>
      </c>
      <c r="DB13" s="5">
        <f t="shared" si="85"/>
        <v>0</v>
      </c>
      <c r="DC13" s="5">
        <f t="shared" si="85"/>
        <v>0</v>
      </c>
      <c r="DD13" s="5">
        <f t="shared" si="85"/>
        <v>0</v>
      </c>
      <c r="DE13" s="5">
        <f>DE42</f>
        <v>0</v>
      </c>
      <c r="DF13" s="5">
        <f>DF42</f>
        <v>0</v>
      </c>
      <c r="DG13" s="19"/>
      <c r="DH13" s="5">
        <f>SUM(DH31:DH42)</f>
        <v>24</v>
      </c>
      <c r="DI13" s="5">
        <f t="shared" ref="DI13:DO13" si="86">SUM(DI31:DI42)</f>
        <v>80899090</v>
      </c>
      <c r="DJ13" s="5">
        <f t="shared" si="86"/>
        <v>12</v>
      </c>
      <c r="DK13" s="5">
        <f t="shared" si="86"/>
        <v>21600000</v>
      </c>
      <c r="DL13" s="5">
        <f t="shared" si="86"/>
        <v>0</v>
      </c>
      <c r="DM13" s="5">
        <f t="shared" si="86"/>
        <v>0</v>
      </c>
      <c r="DN13" s="5">
        <f t="shared" si="86"/>
        <v>21600000</v>
      </c>
      <c r="DO13" s="5">
        <f t="shared" si="86"/>
        <v>59299090</v>
      </c>
      <c r="DP13" s="5">
        <f>DP42</f>
        <v>25</v>
      </c>
      <c r="DQ13" s="5">
        <f>DQ42</f>
        <v>80899090</v>
      </c>
      <c r="DR13" s="19"/>
      <c r="DS13" s="5">
        <f>SUM(DS31:DS42)</f>
        <v>36</v>
      </c>
      <c r="DT13" s="5">
        <f t="shared" ref="DT13:DZ13" si="87">SUM(DT31:DT42)</f>
        <v>3028958</v>
      </c>
      <c r="DU13" s="5">
        <f t="shared" si="87"/>
        <v>28</v>
      </c>
      <c r="DV13" s="5">
        <f t="shared" si="87"/>
        <v>607858</v>
      </c>
      <c r="DW13" s="5">
        <f t="shared" si="87"/>
        <v>0</v>
      </c>
      <c r="DX13" s="5">
        <f t="shared" si="87"/>
        <v>3015799</v>
      </c>
      <c r="DY13" s="5">
        <f t="shared" si="87"/>
        <v>3623658</v>
      </c>
      <c r="DZ13" s="5">
        <f t="shared" si="87"/>
        <v>-594699</v>
      </c>
      <c r="EA13" s="5">
        <f>EA42</f>
        <v>198</v>
      </c>
      <c r="EB13" s="5">
        <f>EB42</f>
        <v>12996155</v>
      </c>
      <c r="EC13" s="19"/>
      <c r="ED13" s="5"/>
      <c r="EE13" s="5">
        <f t="shared" ref="EE13:EK13" si="88">SUM(EE31:EE42)</f>
        <v>2195690</v>
      </c>
      <c r="EF13" s="5"/>
      <c r="EG13" s="5">
        <f t="shared" si="88"/>
        <v>2475700</v>
      </c>
      <c r="EH13" s="5">
        <f t="shared" si="88"/>
        <v>0</v>
      </c>
      <c r="EI13" s="5">
        <f t="shared" si="88"/>
        <v>0</v>
      </c>
      <c r="EJ13" s="5">
        <f t="shared" si="88"/>
        <v>2475700</v>
      </c>
      <c r="EK13" s="5">
        <f t="shared" si="88"/>
        <v>-280010</v>
      </c>
      <c r="EL13" s="5"/>
      <c r="EM13" s="5">
        <f>EM42</f>
        <v>5616090</v>
      </c>
    </row>
    <row r="14" spans="1:143" s="55" customFormat="1" ht="17.25" customHeight="1" x14ac:dyDescent="0.15">
      <c r="A14" s="7" t="s">
        <v>266</v>
      </c>
      <c r="B14" s="5">
        <f>SUM(B43:B54)</f>
        <v>88</v>
      </c>
      <c r="C14" s="5">
        <f t="shared" ref="C14:I14" si="89">SUM(C43:C54)</f>
        <v>215409309</v>
      </c>
      <c r="D14" s="5">
        <f t="shared" si="89"/>
        <v>86</v>
      </c>
      <c r="E14" s="5">
        <f t="shared" si="89"/>
        <v>181859102</v>
      </c>
      <c r="F14" s="5">
        <f t="shared" si="89"/>
        <v>0</v>
      </c>
      <c r="G14" s="5">
        <f t="shared" si="89"/>
        <v>2913821</v>
      </c>
      <c r="H14" s="5">
        <f t="shared" si="89"/>
        <v>184772922</v>
      </c>
      <c r="I14" s="5">
        <f t="shared" si="89"/>
        <v>30636387</v>
      </c>
      <c r="J14" s="5">
        <f>J54</f>
        <v>538</v>
      </c>
      <c r="K14" s="5">
        <f>K54</f>
        <v>1095794016</v>
      </c>
      <c r="L14" s="5"/>
      <c r="M14" s="5">
        <f t="shared" ref="M14:T14" si="90">SUM(M43:M54)</f>
        <v>88</v>
      </c>
      <c r="N14" s="5">
        <f t="shared" si="90"/>
        <v>213211869</v>
      </c>
      <c r="O14" s="5">
        <f t="shared" si="90"/>
        <v>86</v>
      </c>
      <c r="P14" s="5">
        <f t="shared" si="90"/>
        <v>178983512</v>
      </c>
      <c r="Q14" s="5">
        <f t="shared" si="90"/>
        <v>0</v>
      </c>
      <c r="R14" s="5">
        <f t="shared" si="90"/>
        <v>2913821</v>
      </c>
      <c r="S14" s="5">
        <f t="shared" si="90"/>
        <v>181897332</v>
      </c>
      <c r="T14" s="5">
        <f t="shared" si="90"/>
        <v>31314537</v>
      </c>
      <c r="U14" s="5">
        <f>U54</f>
        <v>538</v>
      </c>
      <c r="V14" s="5">
        <f>V54</f>
        <v>1090856076</v>
      </c>
      <c r="W14" s="19"/>
      <c r="X14" s="5">
        <f t="shared" ref="X14:AE14" si="91">SUM(X43:X54)</f>
        <v>9</v>
      </c>
      <c r="Y14" s="5">
        <f t="shared" si="91"/>
        <v>37637500</v>
      </c>
      <c r="Z14" s="5">
        <f t="shared" si="91"/>
        <v>10</v>
      </c>
      <c r="AA14" s="5">
        <f t="shared" si="91"/>
        <v>8066100</v>
      </c>
      <c r="AB14" s="5">
        <f t="shared" si="91"/>
        <v>0</v>
      </c>
      <c r="AC14" s="5">
        <f t="shared" si="91"/>
        <v>108</v>
      </c>
      <c r="AD14" s="5">
        <f t="shared" si="91"/>
        <v>8066208</v>
      </c>
      <c r="AE14" s="5">
        <f t="shared" si="91"/>
        <v>29571292</v>
      </c>
      <c r="AF14" s="5">
        <f>AF54</f>
        <v>214</v>
      </c>
      <c r="AG14" s="5">
        <f>AG54</f>
        <v>472498084</v>
      </c>
      <c r="AH14" s="19"/>
      <c r="AI14" s="5">
        <f t="shared" ref="AI14:AP14" si="92">SUM(AI43:AI54)</f>
        <v>4</v>
      </c>
      <c r="AJ14" s="5">
        <f t="shared" si="92"/>
        <v>36369442</v>
      </c>
      <c r="AK14" s="5">
        <f t="shared" si="92"/>
        <v>8</v>
      </c>
      <c r="AL14" s="5">
        <f t="shared" si="92"/>
        <v>32588685</v>
      </c>
      <c r="AM14" s="5">
        <f t="shared" si="92"/>
        <v>0</v>
      </c>
      <c r="AN14" s="5">
        <f t="shared" si="92"/>
        <v>0</v>
      </c>
      <c r="AO14" s="5">
        <f t="shared" si="92"/>
        <v>32588685</v>
      </c>
      <c r="AP14" s="5">
        <f t="shared" si="92"/>
        <v>3780756</v>
      </c>
      <c r="AQ14" s="5">
        <f>AQ54</f>
        <v>41</v>
      </c>
      <c r="AR14" s="5">
        <f>AR54</f>
        <v>320319156</v>
      </c>
      <c r="AS14" s="19"/>
      <c r="AT14" s="5">
        <f t="shared" ref="AT14:BA14" si="93">SUM(AT43:AT54)</f>
        <v>1</v>
      </c>
      <c r="AU14" s="5">
        <f t="shared" si="93"/>
        <v>799100</v>
      </c>
      <c r="AV14" s="5">
        <f t="shared" si="93"/>
        <v>0</v>
      </c>
      <c r="AW14" s="5">
        <f t="shared" si="93"/>
        <v>0</v>
      </c>
      <c r="AX14" s="5">
        <f t="shared" si="93"/>
        <v>0</v>
      </c>
      <c r="AY14" s="5">
        <f t="shared" si="93"/>
        <v>510900</v>
      </c>
      <c r="AZ14" s="5">
        <f t="shared" si="93"/>
        <v>510900</v>
      </c>
      <c r="BA14" s="5">
        <f t="shared" si="93"/>
        <v>288200</v>
      </c>
      <c r="BB14" s="5">
        <f>BB54</f>
        <v>10</v>
      </c>
      <c r="BC14" s="5">
        <f>BC54</f>
        <v>11223800</v>
      </c>
      <c r="BD14" s="19"/>
      <c r="BE14" s="5">
        <f t="shared" ref="BE14:BL14" si="94">SUM(BE43:BE54)</f>
        <v>0</v>
      </c>
      <c r="BF14" s="5">
        <f t="shared" si="94"/>
        <v>0</v>
      </c>
      <c r="BG14" s="5">
        <f t="shared" si="94"/>
        <v>0</v>
      </c>
      <c r="BH14" s="5">
        <f t="shared" si="94"/>
        <v>0</v>
      </c>
      <c r="BI14" s="5">
        <f t="shared" si="94"/>
        <v>0</v>
      </c>
      <c r="BJ14" s="5">
        <f t="shared" si="94"/>
        <v>0</v>
      </c>
      <c r="BK14" s="5">
        <f t="shared" si="94"/>
        <v>0</v>
      </c>
      <c r="BL14" s="5">
        <f t="shared" si="94"/>
        <v>0</v>
      </c>
      <c r="BM14" s="5">
        <f>BM54</f>
        <v>0</v>
      </c>
      <c r="BN14" s="5">
        <f>BN54</f>
        <v>0</v>
      </c>
      <c r="BO14" s="19"/>
      <c r="BP14" s="5">
        <f t="shared" ref="BP14:BW14" si="95">SUM(BP43:BP54)</f>
        <v>4</v>
      </c>
      <c r="BQ14" s="5">
        <f t="shared" si="95"/>
        <v>31307200</v>
      </c>
      <c r="BR14" s="5">
        <f t="shared" si="95"/>
        <v>4</v>
      </c>
      <c r="BS14" s="5">
        <f t="shared" si="95"/>
        <v>30406600</v>
      </c>
      <c r="BT14" s="5">
        <f t="shared" si="95"/>
        <v>0</v>
      </c>
      <c r="BU14" s="5">
        <f t="shared" si="95"/>
        <v>0</v>
      </c>
      <c r="BV14" s="5">
        <f t="shared" si="95"/>
        <v>30406600</v>
      </c>
      <c r="BW14" s="5">
        <f t="shared" si="95"/>
        <v>900600</v>
      </c>
      <c r="BX14" s="5">
        <f>BX54</f>
        <v>19</v>
      </c>
      <c r="BY14" s="5">
        <f>BY54</f>
        <v>136099300</v>
      </c>
      <c r="BZ14" s="19"/>
      <c r="CA14" s="5">
        <f t="shared" ref="CA14:CH14" si="96">SUM(CA43:CA54)</f>
        <v>12</v>
      </c>
      <c r="CB14" s="5">
        <f t="shared" si="96"/>
        <v>37226600</v>
      </c>
      <c r="CC14" s="5">
        <f t="shared" si="96"/>
        <v>12</v>
      </c>
      <c r="CD14" s="5">
        <f t="shared" si="96"/>
        <v>25815500</v>
      </c>
      <c r="CE14" s="5">
        <f t="shared" si="96"/>
        <v>0</v>
      </c>
      <c r="CF14" s="5">
        <f t="shared" si="96"/>
        <v>0</v>
      </c>
      <c r="CG14" s="5">
        <f t="shared" si="96"/>
        <v>25815500</v>
      </c>
      <c r="CH14" s="5">
        <f t="shared" si="96"/>
        <v>11411100</v>
      </c>
      <c r="CI14" s="5">
        <f>CI54</f>
        <v>25</v>
      </c>
      <c r="CJ14" s="5">
        <f>CJ54</f>
        <v>71457900</v>
      </c>
      <c r="CK14" s="19"/>
      <c r="CL14" s="5">
        <f t="shared" ref="CL14:CS14" si="97">SUM(CL43:CL54)</f>
        <v>0</v>
      </c>
      <c r="CM14" s="5">
        <f t="shared" si="97"/>
        <v>0</v>
      </c>
      <c r="CN14" s="5">
        <f t="shared" si="97"/>
        <v>0</v>
      </c>
      <c r="CO14" s="5">
        <f t="shared" si="97"/>
        <v>0</v>
      </c>
      <c r="CP14" s="5">
        <f t="shared" si="97"/>
        <v>0</v>
      </c>
      <c r="CQ14" s="5">
        <f t="shared" si="97"/>
        <v>0</v>
      </c>
      <c r="CR14" s="5">
        <f t="shared" si="97"/>
        <v>0</v>
      </c>
      <c r="CS14" s="5">
        <f t="shared" si="97"/>
        <v>0</v>
      </c>
      <c r="CT14" s="5">
        <f>CT54</f>
        <v>0</v>
      </c>
      <c r="CU14" s="5">
        <f>CU54</f>
        <v>0</v>
      </c>
      <c r="CV14" s="19"/>
      <c r="CW14" s="5">
        <f t="shared" ref="CW14:DD14" si="98">SUM(CW43:CW54)</f>
        <v>0</v>
      </c>
      <c r="CX14" s="5">
        <f t="shared" si="98"/>
        <v>0</v>
      </c>
      <c r="CY14" s="5">
        <f t="shared" si="98"/>
        <v>0</v>
      </c>
      <c r="CZ14" s="5">
        <f t="shared" si="98"/>
        <v>0</v>
      </c>
      <c r="DA14" s="5">
        <f t="shared" si="98"/>
        <v>0</v>
      </c>
      <c r="DB14" s="5">
        <f t="shared" si="98"/>
        <v>0</v>
      </c>
      <c r="DC14" s="5">
        <f t="shared" si="98"/>
        <v>0</v>
      </c>
      <c r="DD14" s="5">
        <f t="shared" si="98"/>
        <v>0</v>
      </c>
      <c r="DE14" s="5">
        <f>DE54</f>
        <v>0</v>
      </c>
      <c r="DF14" s="5">
        <f>DF54</f>
        <v>0</v>
      </c>
      <c r="DG14" s="19"/>
      <c r="DH14" s="5">
        <f t="shared" ref="DH14:DO14" si="99">SUM(DH43:DH54)</f>
        <v>22</v>
      </c>
      <c r="DI14" s="5">
        <f t="shared" si="99"/>
        <v>66899200</v>
      </c>
      <c r="DJ14" s="5">
        <f t="shared" si="99"/>
        <v>24</v>
      </c>
      <c r="DK14" s="5">
        <f t="shared" si="99"/>
        <v>80899090</v>
      </c>
      <c r="DL14" s="5">
        <f t="shared" si="99"/>
        <v>0</v>
      </c>
      <c r="DM14" s="5">
        <f t="shared" si="99"/>
        <v>0</v>
      </c>
      <c r="DN14" s="5">
        <f t="shared" si="99"/>
        <v>80899090</v>
      </c>
      <c r="DO14" s="5">
        <f t="shared" si="99"/>
        <v>-13999890</v>
      </c>
      <c r="DP14" s="5">
        <f>DP54</f>
        <v>23</v>
      </c>
      <c r="DQ14" s="5">
        <f>DQ54</f>
        <v>66899200</v>
      </c>
      <c r="DR14" s="19"/>
      <c r="DS14" s="5">
        <f t="shared" ref="DS14:DZ14" si="100">SUM(DS43:DS54)</f>
        <v>36</v>
      </c>
      <c r="DT14" s="5">
        <f t="shared" si="100"/>
        <v>2972828</v>
      </c>
      <c r="DU14" s="5">
        <f t="shared" si="100"/>
        <v>28</v>
      </c>
      <c r="DV14" s="5">
        <f t="shared" si="100"/>
        <v>1207534</v>
      </c>
      <c r="DW14" s="5">
        <f t="shared" si="100"/>
        <v>0</v>
      </c>
      <c r="DX14" s="5">
        <f t="shared" si="100"/>
        <v>2402813</v>
      </c>
      <c r="DY14" s="5">
        <f t="shared" si="100"/>
        <v>3610348</v>
      </c>
      <c r="DZ14" s="5">
        <f t="shared" si="100"/>
        <v>-637520</v>
      </c>
      <c r="EA14" s="5">
        <f>EA54</f>
        <v>206</v>
      </c>
      <c r="EB14" s="5">
        <f>EB54</f>
        <v>12358635</v>
      </c>
      <c r="EC14" s="19"/>
      <c r="ED14" s="5"/>
      <c r="EE14" s="5">
        <f>SUM(EE43:EE54)</f>
        <v>2197440</v>
      </c>
      <c r="EF14" s="5"/>
      <c r="EG14" s="5">
        <f>SUM(EG43:EG54)</f>
        <v>2875590</v>
      </c>
      <c r="EH14" s="5">
        <f>SUM(EH43:EH54)</f>
        <v>0</v>
      </c>
      <c r="EI14" s="5">
        <f>SUM(EI43:EI54)</f>
        <v>0</v>
      </c>
      <c r="EJ14" s="5">
        <f>SUM(EJ43:EJ54)</f>
        <v>2875590</v>
      </c>
      <c r="EK14" s="5">
        <f>SUM(EK43:EK54)</f>
        <v>-678150</v>
      </c>
      <c r="EL14" s="5"/>
      <c r="EM14" s="5">
        <f>EM54</f>
        <v>4937940</v>
      </c>
    </row>
    <row r="15" spans="1:143" s="55" customFormat="1" ht="17.25" customHeight="1" x14ac:dyDescent="0.15">
      <c r="A15" s="7" t="s">
        <v>285</v>
      </c>
      <c r="B15" s="129">
        <f>SUM(B55:B66)</f>
        <v>86</v>
      </c>
      <c r="C15" s="129">
        <f>SUM(C55:C66)</f>
        <v>213028556</v>
      </c>
      <c r="D15" s="129">
        <f t="shared" ref="D15:I15" si="101">SUM(D55:D66)</f>
        <v>85</v>
      </c>
      <c r="E15" s="129">
        <f t="shared" si="101"/>
        <v>179401421</v>
      </c>
      <c r="F15" s="129">
        <f t="shared" si="101"/>
        <v>0</v>
      </c>
      <c r="G15" s="129">
        <f t="shared" si="101"/>
        <v>2230799</v>
      </c>
      <c r="H15" s="129">
        <f t="shared" si="101"/>
        <v>181632220</v>
      </c>
      <c r="I15" s="129">
        <f t="shared" si="101"/>
        <v>31396337</v>
      </c>
      <c r="J15" s="129">
        <f>J66</f>
        <v>539</v>
      </c>
      <c r="K15" s="129">
        <f>K66</f>
        <v>1127190351</v>
      </c>
      <c r="L15" s="5"/>
      <c r="M15" s="129">
        <f>SUM(M55:M66)</f>
        <v>86</v>
      </c>
      <c r="N15" s="129">
        <f>SUM(N55:N66)</f>
        <v>210830646</v>
      </c>
      <c r="O15" s="129">
        <f t="shared" ref="O15:T15" si="102">SUM(O55:O66)</f>
        <v>85</v>
      </c>
      <c r="P15" s="129">
        <f t="shared" si="102"/>
        <v>176600981</v>
      </c>
      <c r="Q15" s="129">
        <f t="shared" si="102"/>
        <v>0</v>
      </c>
      <c r="R15" s="129">
        <f t="shared" si="102"/>
        <v>2230799</v>
      </c>
      <c r="S15" s="129">
        <f t="shared" si="102"/>
        <v>178831780</v>
      </c>
      <c r="T15" s="129">
        <f t="shared" si="102"/>
        <v>31998867</v>
      </c>
      <c r="U15" s="129">
        <f>U66</f>
        <v>539</v>
      </c>
      <c r="V15" s="129">
        <f>V66</f>
        <v>1122854941</v>
      </c>
      <c r="W15" s="19"/>
      <c r="X15" s="129">
        <f>SUM(X55:X66)</f>
        <v>9</v>
      </c>
      <c r="Y15" s="129">
        <f>SUM(Y55:Y66)</f>
        <v>36779000</v>
      </c>
      <c r="Z15" s="129">
        <f t="shared" ref="Z15:AE15" si="103">SUM(Z55:Z66)</f>
        <v>9</v>
      </c>
      <c r="AA15" s="129">
        <f t="shared" si="103"/>
        <v>9455400</v>
      </c>
      <c r="AB15" s="129">
        <f t="shared" si="103"/>
        <v>0</v>
      </c>
      <c r="AC15" s="129">
        <f t="shared" si="103"/>
        <v>0</v>
      </c>
      <c r="AD15" s="129">
        <f t="shared" si="103"/>
        <v>9455400</v>
      </c>
      <c r="AE15" s="129">
        <f t="shared" si="103"/>
        <v>27323600</v>
      </c>
      <c r="AF15" s="129">
        <f>AF66</f>
        <v>214</v>
      </c>
      <c r="AG15" s="129">
        <f>AG66</f>
        <v>499821684</v>
      </c>
      <c r="AH15" s="19"/>
      <c r="AI15" s="129">
        <f>SUM(AI55:AI66)</f>
        <v>4</v>
      </c>
      <c r="AJ15" s="129">
        <f>SUM(AJ55:AJ66)</f>
        <v>37319858</v>
      </c>
      <c r="AK15" s="129">
        <f t="shared" ref="AK15:AP15" si="104">SUM(AK55:AK66)</f>
        <v>6</v>
      </c>
      <c r="AL15" s="129">
        <f t="shared" si="104"/>
        <v>33764974</v>
      </c>
      <c r="AM15" s="129">
        <f t="shared" si="104"/>
        <v>0</v>
      </c>
      <c r="AN15" s="129">
        <f t="shared" si="104"/>
        <v>0</v>
      </c>
      <c r="AO15" s="129">
        <f t="shared" si="104"/>
        <v>33764974</v>
      </c>
      <c r="AP15" s="129">
        <f t="shared" si="104"/>
        <v>3554885</v>
      </c>
      <c r="AQ15" s="129">
        <f>AQ66</f>
        <v>39</v>
      </c>
      <c r="AR15" s="129">
        <f>AR66</f>
        <v>323874042</v>
      </c>
      <c r="AS15" s="19"/>
      <c r="AT15" s="129">
        <f>SUM(AT55:AT66)</f>
        <v>1</v>
      </c>
      <c r="AU15" s="129">
        <f>SUM(AU55:AU66)</f>
        <v>949600</v>
      </c>
      <c r="AV15" s="129">
        <f t="shared" ref="AV15:BA15" si="105">SUM(AV55:AV66)</f>
        <v>0</v>
      </c>
      <c r="AW15" s="129">
        <f t="shared" si="105"/>
        <v>0</v>
      </c>
      <c r="AX15" s="129">
        <f t="shared" si="105"/>
        <v>0</v>
      </c>
      <c r="AY15" s="129">
        <f t="shared" si="105"/>
        <v>240400</v>
      </c>
      <c r="AZ15" s="129">
        <f t="shared" si="105"/>
        <v>240400</v>
      </c>
      <c r="BA15" s="129">
        <f t="shared" si="105"/>
        <v>709200</v>
      </c>
      <c r="BB15" s="129">
        <f>BB66</f>
        <v>11</v>
      </c>
      <c r="BC15" s="129">
        <f>BC66</f>
        <v>11933000</v>
      </c>
      <c r="BD15" s="19"/>
      <c r="BE15" s="129">
        <f>SUM(BE55:BE66)</f>
        <v>0</v>
      </c>
      <c r="BF15" s="129">
        <f>SUM(BF55:BF66)</f>
        <v>0</v>
      </c>
      <c r="BG15" s="129">
        <f t="shared" ref="BG15:BL15" si="106">SUM(BG55:BG66)</f>
        <v>0</v>
      </c>
      <c r="BH15" s="129">
        <f t="shared" si="106"/>
        <v>0</v>
      </c>
      <c r="BI15" s="129">
        <f t="shared" si="106"/>
        <v>0</v>
      </c>
      <c r="BJ15" s="129">
        <f t="shared" si="106"/>
        <v>0</v>
      </c>
      <c r="BK15" s="129">
        <f t="shared" si="106"/>
        <v>0</v>
      </c>
      <c r="BL15" s="129">
        <f t="shared" si="106"/>
        <v>0</v>
      </c>
      <c r="BM15" s="129">
        <f>BM66</f>
        <v>0</v>
      </c>
      <c r="BN15" s="129">
        <f>BN66</f>
        <v>0</v>
      </c>
      <c r="BO15" s="19"/>
      <c r="BP15" s="129">
        <f>SUM(BP55:BP66)</f>
        <v>6</v>
      </c>
      <c r="BQ15" s="129">
        <f>SUM(BQ55:BQ66)</f>
        <v>32772614</v>
      </c>
      <c r="BR15" s="129">
        <f t="shared" ref="BR15:BW15" si="107">SUM(BR55:BR66)</f>
        <v>4</v>
      </c>
      <c r="BS15" s="129">
        <f t="shared" si="107"/>
        <v>30869900</v>
      </c>
      <c r="BT15" s="129">
        <f t="shared" si="107"/>
        <v>0</v>
      </c>
      <c r="BU15" s="129">
        <f t="shared" si="107"/>
        <v>0</v>
      </c>
      <c r="BV15" s="129">
        <f t="shared" si="107"/>
        <v>30869900</v>
      </c>
      <c r="BW15" s="129">
        <f t="shared" si="107"/>
        <v>1902714</v>
      </c>
      <c r="BX15" s="129">
        <f>BX66</f>
        <v>21</v>
      </c>
      <c r="BY15" s="129">
        <f>BY66</f>
        <v>138002014</v>
      </c>
      <c r="BZ15" s="19"/>
      <c r="CA15" s="129">
        <f>SUM(CA55:CA66)</f>
        <v>12</v>
      </c>
      <c r="CB15" s="129">
        <f>SUM(CB55:CB66)</f>
        <v>36491459</v>
      </c>
      <c r="CC15" s="129">
        <f t="shared" ref="CC15:CH15" si="108">SUM(CC55:CC66)</f>
        <v>12</v>
      </c>
      <c r="CD15" s="129">
        <f t="shared" si="108"/>
        <v>34404000</v>
      </c>
      <c r="CE15" s="129">
        <f t="shared" si="108"/>
        <v>0</v>
      </c>
      <c r="CF15" s="129">
        <f t="shared" si="108"/>
        <v>0</v>
      </c>
      <c r="CG15" s="129">
        <f t="shared" si="108"/>
        <v>34404000</v>
      </c>
      <c r="CH15" s="129">
        <f t="shared" si="108"/>
        <v>2087459</v>
      </c>
      <c r="CI15" s="129">
        <f>CI66</f>
        <v>25</v>
      </c>
      <c r="CJ15" s="129">
        <f>CJ66</f>
        <v>73545359</v>
      </c>
      <c r="CK15" s="19"/>
      <c r="CL15" s="129">
        <f>SUM(CL55:CL66)</f>
        <v>0</v>
      </c>
      <c r="CM15" s="129">
        <f>SUM(CM55:CM66)</f>
        <v>0</v>
      </c>
      <c r="CN15" s="129">
        <f t="shared" ref="CN15:CS15" si="109">SUM(CN55:CN66)</f>
        <v>0</v>
      </c>
      <c r="CO15" s="129">
        <f t="shared" si="109"/>
        <v>0</v>
      </c>
      <c r="CP15" s="129">
        <f t="shared" si="109"/>
        <v>0</v>
      </c>
      <c r="CQ15" s="129">
        <f t="shared" si="109"/>
        <v>0</v>
      </c>
      <c r="CR15" s="129">
        <f t="shared" si="109"/>
        <v>0</v>
      </c>
      <c r="CS15" s="129">
        <f t="shared" si="109"/>
        <v>0</v>
      </c>
      <c r="CT15" s="129">
        <f>CT66</f>
        <v>0</v>
      </c>
      <c r="CU15" s="129">
        <f>CU66</f>
        <v>0</v>
      </c>
      <c r="CV15" s="19"/>
      <c r="CW15" s="129">
        <f>SUM(CW55:CW66)</f>
        <v>0</v>
      </c>
      <c r="CX15" s="129">
        <f>SUM(CX55:CX66)</f>
        <v>0</v>
      </c>
      <c r="CY15" s="129">
        <f t="shared" ref="CY15:DD15" si="110">SUM(CY55:CY66)</f>
        <v>0</v>
      </c>
      <c r="CZ15" s="129">
        <f t="shared" si="110"/>
        <v>0</v>
      </c>
      <c r="DA15" s="129">
        <f t="shared" si="110"/>
        <v>0</v>
      </c>
      <c r="DB15" s="129">
        <f t="shared" si="110"/>
        <v>0</v>
      </c>
      <c r="DC15" s="129">
        <f t="shared" si="110"/>
        <v>0</v>
      </c>
      <c r="DD15" s="129">
        <f t="shared" si="110"/>
        <v>0</v>
      </c>
      <c r="DE15" s="129">
        <f>DE66</f>
        <v>0</v>
      </c>
      <c r="DF15" s="129">
        <f>DF66</f>
        <v>0</v>
      </c>
      <c r="DG15" s="19"/>
      <c r="DH15" s="129">
        <f>SUM(DH55:DH66)</f>
        <v>18</v>
      </c>
      <c r="DI15" s="129">
        <f>SUM(DI55:DI66)</f>
        <v>63099730</v>
      </c>
      <c r="DJ15" s="129">
        <f t="shared" ref="DJ15:DO15" si="111">SUM(DJ55:DJ66)</f>
        <v>22</v>
      </c>
      <c r="DK15" s="129">
        <f t="shared" si="111"/>
        <v>66899200</v>
      </c>
      <c r="DL15" s="129">
        <f t="shared" si="111"/>
        <v>0</v>
      </c>
      <c r="DM15" s="129">
        <f t="shared" si="111"/>
        <v>0</v>
      </c>
      <c r="DN15" s="129">
        <f t="shared" si="111"/>
        <v>66899200</v>
      </c>
      <c r="DO15" s="129">
        <f t="shared" si="111"/>
        <v>-3799470</v>
      </c>
      <c r="DP15" s="129">
        <f>DP66</f>
        <v>19</v>
      </c>
      <c r="DQ15" s="129">
        <f>DQ66</f>
        <v>63099730</v>
      </c>
      <c r="DR15" s="19"/>
      <c r="DS15" s="129">
        <f>SUM(DS55:DS66)</f>
        <v>36</v>
      </c>
      <c r="DT15" s="129">
        <f>SUM(DT55:DT66)</f>
        <v>3418382</v>
      </c>
      <c r="DU15" s="129">
        <f t="shared" ref="DU15:DZ15" si="112">SUM(DU55:DU66)</f>
        <v>32</v>
      </c>
      <c r="DV15" s="129">
        <f t="shared" si="112"/>
        <v>1207507</v>
      </c>
      <c r="DW15" s="129">
        <f t="shared" si="112"/>
        <v>0</v>
      </c>
      <c r="DX15" s="129">
        <f t="shared" si="112"/>
        <v>1990399</v>
      </c>
      <c r="DY15" s="129">
        <f t="shared" si="112"/>
        <v>3197907</v>
      </c>
      <c r="DZ15" s="129">
        <f t="shared" si="112"/>
        <v>220480</v>
      </c>
      <c r="EA15" s="129">
        <f>EA66</f>
        <v>210</v>
      </c>
      <c r="EB15" s="129">
        <f>EB66</f>
        <v>12579113</v>
      </c>
      <c r="EC15" s="19"/>
      <c r="ED15" s="129"/>
      <c r="EE15" s="129">
        <f>SUM(EE55:EE66)</f>
        <v>2197910</v>
      </c>
      <c r="EF15" s="129"/>
      <c r="EG15" s="129">
        <f>SUM(EG55:EG66)</f>
        <v>2800440</v>
      </c>
      <c r="EH15" s="129">
        <f>SUM(EH55:EH66)</f>
        <v>0</v>
      </c>
      <c r="EI15" s="129">
        <f>SUM(EI55:EI66)</f>
        <v>0</v>
      </c>
      <c r="EJ15" s="129">
        <f>SUM(EJ55:EJ66)</f>
        <v>2800440</v>
      </c>
      <c r="EK15" s="129">
        <f>SUM(EK55:EK66)</f>
        <v>-602530</v>
      </c>
      <c r="EL15" s="129"/>
      <c r="EM15" s="129">
        <f>EM66</f>
        <v>4335410</v>
      </c>
    </row>
    <row r="16" spans="1:143" s="55" customFormat="1" ht="17.25" customHeight="1" x14ac:dyDescent="0.15">
      <c r="A16" s="7" t="s">
        <v>298</v>
      </c>
      <c r="B16" s="5">
        <f>SUM(B67:B78)</f>
        <v>92</v>
      </c>
      <c r="C16" s="5">
        <f>SUM(C67:C78)</f>
        <v>200670595</v>
      </c>
      <c r="D16" s="5">
        <f t="shared" ref="D16:I16" si="113">SUM(D67:D78)</f>
        <v>80</v>
      </c>
      <c r="E16" s="5">
        <f t="shared" si="113"/>
        <v>179006179</v>
      </c>
      <c r="F16" s="5">
        <f t="shared" si="113"/>
        <v>0</v>
      </c>
      <c r="G16" s="5">
        <f t="shared" si="113"/>
        <v>1469607</v>
      </c>
      <c r="H16" s="5">
        <f t="shared" si="113"/>
        <v>180475787</v>
      </c>
      <c r="I16" s="5">
        <f t="shared" si="113"/>
        <v>20194809</v>
      </c>
      <c r="J16" s="5">
        <f>J78</f>
        <v>551</v>
      </c>
      <c r="K16" s="5">
        <f>K78</f>
        <v>1147385159</v>
      </c>
      <c r="L16" s="5"/>
      <c r="M16" s="5">
        <f>SUM(M67:M78)</f>
        <v>92</v>
      </c>
      <c r="N16" s="5">
        <f t="shared" ref="N16:T16" si="114">SUM(N67:N78)</f>
        <v>198670675</v>
      </c>
      <c r="O16" s="5">
        <f t="shared" si="114"/>
        <v>80</v>
      </c>
      <c r="P16" s="5">
        <f t="shared" si="114"/>
        <v>176384569</v>
      </c>
      <c r="Q16" s="5">
        <f t="shared" si="114"/>
        <v>0</v>
      </c>
      <c r="R16" s="5">
        <f t="shared" si="114"/>
        <v>1469607</v>
      </c>
      <c r="S16" s="5">
        <f t="shared" si="114"/>
        <v>177854177</v>
      </c>
      <c r="T16" s="5">
        <f t="shared" si="114"/>
        <v>20816499</v>
      </c>
      <c r="U16" s="5">
        <f>U78</f>
        <v>551</v>
      </c>
      <c r="V16" s="5">
        <f>V78</f>
        <v>1143671439</v>
      </c>
      <c r="W16" s="19"/>
      <c r="X16" s="5">
        <f>SUM(X67:X78)</f>
        <v>9</v>
      </c>
      <c r="Y16" s="5">
        <f t="shared" ref="Y16:AE16" si="115">SUM(Y67:Y78)</f>
        <v>37077600</v>
      </c>
      <c r="Z16" s="5">
        <f t="shared" si="115"/>
        <v>9</v>
      </c>
      <c r="AA16" s="5">
        <f t="shared" si="115"/>
        <v>10382900</v>
      </c>
      <c r="AB16" s="5">
        <f t="shared" si="115"/>
        <v>0</v>
      </c>
      <c r="AC16" s="5">
        <f t="shared" si="115"/>
        <v>27</v>
      </c>
      <c r="AD16" s="5">
        <f t="shared" si="115"/>
        <v>10382927</v>
      </c>
      <c r="AE16" s="5">
        <f t="shared" si="115"/>
        <v>26694673</v>
      </c>
      <c r="AF16" s="5">
        <f>AF78</f>
        <v>214</v>
      </c>
      <c r="AG16" s="5">
        <f>AG78</f>
        <v>526516357</v>
      </c>
      <c r="AH16" s="19"/>
      <c r="AI16" s="5">
        <f>SUM(AI67:AI78)</f>
        <v>5</v>
      </c>
      <c r="AJ16" s="5">
        <f t="shared" ref="AJ16:AP16" si="116">SUM(AJ67:AJ78)</f>
        <v>38435966</v>
      </c>
      <c r="AK16" s="5">
        <f t="shared" si="116"/>
        <v>5</v>
      </c>
      <c r="AL16" s="5">
        <f t="shared" si="116"/>
        <v>36263203</v>
      </c>
      <c r="AM16" s="5">
        <f t="shared" si="116"/>
        <v>0</v>
      </c>
      <c r="AN16" s="5">
        <f t="shared" si="116"/>
        <v>0</v>
      </c>
      <c r="AO16" s="5">
        <f t="shared" si="116"/>
        <v>36263203</v>
      </c>
      <c r="AP16" s="5">
        <f t="shared" si="116"/>
        <v>2172763</v>
      </c>
      <c r="AQ16" s="5">
        <f>AQ78</f>
        <v>39</v>
      </c>
      <c r="AR16" s="5">
        <f>AR78</f>
        <v>326046805</v>
      </c>
      <c r="AS16" s="19"/>
      <c r="AT16" s="5">
        <f>SUM(AT67:AT78)</f>
        <v>1</v>
      </c>
      <c r="AU16" s="5">
        <f t="shared" ref="AU16:BA16" si="117">SUM(AU67:AU78)</f>
        <v>999600</v>
      </c>
      <c r="AV16" s="5">
        <f t="shared" si="117"/>
        <v>2</v>
      </c>
      <c r="AW16" s="5">
        <f t="shared" si="117"/>
        <v>1236400</v>
      </c>
      <c r="AX16" s="5">
        <f t="shared" si="117"/>
        <v>0</v>
      </c>
      <c r="AY16" s="5">
        <f t="shared" si="117"/>
        <v>240600</v>
      </c>
      <c r="AZ16" s="5">
        <f t="shared" si="117"/>
        <v>1477000</v>
      </c>
      <c r="BA16" s="5">
        <f t="shared" si="117"/>
        <v>-477400</v>
      </c>
      <c r="BB16" s="5">
        <f>BB78</f>
        <v>10</v>
      </c>
      <c r="BC16" s="5">
        <f>BC78</f>
        <v>11455600</v>
      </c>
      <c r="BD16" s="19"/>
      <c r="BE16" s="5">
        <f>SUM(BE67:BE78)</f>
        <v>0</v>
      </c>
      <c r="BF16" s="5">
        <f t="shared" ref="BF16:BL16" si="118">SUM(BF67:BF78)</f>
        <v>0</v>
      </c>
      <c r="BG16" s="5">
        <f t="shared" si="118"/>
        <v>0</v>
      </c>
      <c r="BH16" s="5">
        <f t="shared" si="118"/>
        <v>0</v>
      </c>
      <c r="BI16" s="5">
        <f t="shared" si="118"/>
        <v>0</v>
      </c>
      <c r="BJ16" s="5">
        <f t="shared" si="118"/>
        <v>0</v>
      </c>
      <c r="BK16" s="5">
        <f t="shared" si="118"/>
        <v>0</v>
      </c>
      <c r="BL16" s="5">
        <f t="shared" si="118"/>
        <v>0</v>
      </c>
      <c r="BM16" s="5">
        <f>BM78</f>
        <v>0</v>
      </c>
      <c r="BN16" s="5">
        <f>BN78</f>
        <v>0</v>
      </c>
      <c r="BO16" s="19"/>
      <c r="BP16" s="5">
        <f>SUM(BP67:BP78)</f>
        <v>11</v>
      </c>
      <c r="BQ16" s="5">
        <f t="shared" ref="BQ16:BW16" si="119">SUM(BQ67:BQ78)</f>
        <v>33985234</v>
      </c>
      <c r="BR16" s="5">
        <f t="shared" si="119"/>
        <v>4</v>
      </c>
      <c r="BS16" s="5">
        <f t="shared" si="119"/>
        <v>26504100</v>
      </c>
      <c r="BT16" s="5">
        <f t="shared" si="119"/>
        <v>0</v>
      </c>
      <c r="BU16" s="5">
        <f t="shared" si="119"/>
        <v>0</v>
      </c>
      <c r="BV16" s="5">
        <f t="shared" si="119"/>
        <v>26504100</v>
      </c>
      <c r="BW16" s="5">
        <f t="shared" si="119"/>
        <v>7481134</v>
      </c>
      <c r="BX16" s="5">
        <f>BX78</f>
        <v>28</v>
      </c>
      <c r="BY16" s="5">
        <f>BY78</f>
        <v>145483147</v>
      </c>
      <c r="BZ16" s="19"/>
      <c r="CA16" s="5">
        <f>SUM(CA67:CA78)</f>
        <v>12</v>
      </c>
      <c r="CB16" s="5">
        <f t="shared" ref="CB16:CH16" si="120">SUM(CB67:CB78)</f>
        <v>36069153</v>
      </c>
      <c r="CC16" s="5">
        <f t="shared" si="120"/>
        <v>12</v>
      </c>
      <c r="CD16" s="5">
        <f t="shared" si="120"/>
        <v>37457000</v>
      </c>
      <c r="CE16" s="5">
        <f t="shared" si="120"/>
        <v>0</v>
      </c>
      <c r="CF16" s="5">
        <f t="shared" si="120"/>
        <v>0</v>
      </c>
      <c r="CG16" s="5">
        <f t="shared" si="120"/>
        <v>37457000</v>
      </c>
      <c r="CH16" s="5">
        <f t="shared" si="120"/>
        <v>-1387847</v>
      </c>
      <c r="CI16" s="5">
        <f>CI78</f>
        <v>25</v>
      </c>
      <c r="CJ16" s="5">
        <f>CJ78</f>
        <v>72157512</v>
      </c>
      <c r="CK16" s="19"/>
      <c r="CL16" s="5">
        <f>SUM(CL67:CL78)</f>
        <v>0</v>
      </c>
      <c r="CM16" s="5">
        <f t="shared" ref="CM16:CS16" si="121">SUM(CM67:CM78)</f>
        <v>0</v>
      </c>
      <c r="CN16" s="5">
        <f t="shared" si="121"/>
        <v>0</v>
      </c>
      <c r="CO16" s="5">
        <f t="shared" si="121"/>
        <v>0</v>
      </c>
      <c r="CP16" s="5">
        <f t="shared" si="121"/>
        <v>0</v>
      </c>
      <c r="CQ16" s="5">
        <f t="shared" si="121"/>
        <v>0</v>
      </c>
      <c r="CR16" s="5">
        <f t="shared" si="121"/>
        <v>0</v>
      </c>
      <c r="CS16" s="5">
        <f t="shared" si="121"/>
        <v>0</v>
      </c>
      <c r="CT16" s="5">
        <f>CT78</f>
        <v>0</v>
      </c>
      <c r="CU16" s="5">
        <f>CU78</f>
        <v>0</v>
      </c>
      <c r="CV16" s="19"/>
      <c r="CW16" s="5">
        <f>SUM(CW67:CW78)</f>
        <v>0</v>
      </c>
      <c r="CX16" s="5">
        <f t="shared" ref="CX16:DD16" si="122">SUM(CX67:CX78)</f>
        <v>0</v>
      </c>
      <c r="CY16" s="5">
        <f t="shared" si="122"/>
        <v>0</v>
      </c>
      <c r="CZ16" s="5">
        <f t="shared" si="122"/>
        <v>0</v>
      </c>
      <c r="DA16" s="5">
        <f t="shared" si="122"/>
        <v>0</v>
      </c>
      <c r="DB16" s="5">
        <f t="shared" si="122"/>
        <v>0</v>
      </c>
      <c r="DC16" s="5">
        <f t="shared" si="122"/>
        <v>0</v>
      </c>
      <c r="DD16" s="5">
        <f t="shared" si="122"/>
        <v>0</v>
      </c>
      <c r="DE16" s="5">
        <f>DE78</f>
        <v>0</v>
      </c>
      <c r="DF16" s="5">
        <f>DF78</f>
        <v>0</v>
      </c>
      <c r="DG16" s="19"/>
      <c r="DH16" s="5">
        <f>SUM(DH67:DH78)</f>
        <v>18</v>
      </c>
      <c r="DI16" s="5">
        <f t="shared" ref="DI16:DO16" si="123">SUM(DI67:DI78)</f>
        <v>48699670</v>
      </c>
      <c r="DJ16" s="5">
        <f t="shared" si="123"/>
        <v>18</v>
      </c>
      <c r="DK16" s="5">
        <f t="shared" si="123"/>
        <v>63099730</v>
      </c>
      <c r="DL16" s="5">
        <f t="shared" si="123"/>
        <v>0</v>
      </c>
      <c r="DM16" s="5">
        <f t="shared" si="123"/>
        <v>0</v>
      </c>
      <c r="DN16" s="5">
        <f t="shared" si="123"/>
        <v>63099730</v>
      </c>
      <c r="DO16" s="5">
        <f t="shared" si="123"/>
        <v>-14400060</v>
      </c>
      <c r="DP16" s="5">
        <f>DP78</f>
        <v>19</v>
      </c>
      <c r="DQ16" s="5">
        <f>DQ78</f>
        <v>48699670</v>
      </c>
      <c r="DR16" s="19"/>
      <c r="DS16" s="5">
        <f>SUM(DS67:DS78)</f>
        <v>36</v>
      </c>
      <c r="DT16" s="5">
        <f t="shared" ref="DT16:DY16" si="124">SUM(DT67:DT78)</f>
        <v>3403454</v>
      </c>
      <c r="DU16" s="5">
        <f t="shared" si="124"/>
        <v>30</v>
      </c>
      <c r="DV16" s="5">
        <f t="shared" si="124"/>
        <v>1441237</v>
      </c>
      <c r="DW16" s="5">
        <f t="shared" si="124"/>
        <v>0</v>
      </c>
      <c r="DX16" s="5">
        <f t="shared" si="124"/>
        <v>1228980</v>
      </c>
      <c r="DY16" s="5">
        <f t="shared" si="124"/>
        <v>2670217</v>
      </c>
      <c r="DZ16" s="5">
        <f>SUM(DZ67:DZ78)</f>
        <v>733235</v>
      </c>
      <c r="EA16" s="5">
        <f>EA78</f>
        <v>216</v>
      </c>
      <c r="EB16" s="5">
        <f>EB78</f>
        <v>13312348</v>
      </c>
      <c r="EC16" s="19"/>
      <c r="ED16" s="5"/>
      <c r="EE16" s="5">
        <f t="shared" ref="EE16:EK16" si="125">SUM(EE67:EE78)</f>
        <v>1999920</v>
      </c>
      <c r="EF16" s="5"/>
      <c r="EG16" s="5">
        <f t="shared" si="125"/>
        <v>2621610</v>
      </c>
      <c r="EH16" s="5">
        <f t="shared" si="125"/>
        <v>0</v>
      </c>
      <c r="EI16" s="5">
        <f t="shared" si="125"/>
        <v>0</v>
      </c>
      <c r="EJ16" s="5">
        <f t="shared" si="125"/>
        <v>2621610</v>
      </c>
      <c r="EK16" s="5">
        <f t="shared" si="125"/>
        <v>-621690</v>
      </c>
      <c r="EL16" s="5"/>
      <c r="EM16" s="5">
        <f>EM78</f>
        <v>3713720</v>
      </c>
    </row>
    <row r="17" spans="1:143" s="55" customFormat="1" ht="17.25" customHeight="1" x14ac:dyDescent="0.15">
      <c r="A17" s="7" t="s">
        <v>305</v>
      </c>
      <c r="B17" s="5">
        <f>SUM(B79:B90)</f>
        <v>90</v>
      </c>
      <c r="C17" s="5">
        <f t="shared" ref="C17:I17" si="126">SUM(C79:C90)</f>
        <v>185339585</v>
      </c>
      <c r="D17" s="5">
        <f t="shared" si="126"/>
        <v>85</v>
      </c>
      <c r="E17" s="5">
        <f t="shared" si="126"/>
        <v>161226582</v>
      </c>
      <c r="F17" s="5">
        <f t="shared" si="126"/>
        <v>0</v>
      </c>
      <c r="G17" s="5">
        <f t="shared" si="126"/>
        <v>1282208</v>
      </c>
      <c r="H17" s="5">
        <f t="shared" si="126"/>
        <v>162508786</v>
      </c>
      <c r="I17" s="5">
        <f t="shared" si="126"/>
        <v>22830798</v>
      </c>
      <c r="J17" s="5">
        <f>J90</f>
        <v>556</v>
      </c>
      <c r="K17" s="5">
        <f>K90</f>
        <v>1170215957</v>
      </c>
      <c r="L17" s="5"/>
      <c r="M17" s="5">
        <f>SUM(M79:M90)</f>
        <v>90</v>
      </c>
      <c r="N17" s="5">
        <f t="shared" ref="N17:T17" si="127">SUM(N79:N90)</f>
        <v>183631395</v>
      </c>
      <c r="O17" s="5">
        <f t="shared" si="127"/>
        <v>85</v>
      </c>
      <c r="P17" s="5">
        <f t="shared" si="127"/>
        <v>158880762</v>
      </c>
      <c r="Q17" s="5">
        <f t="shared" si="127"/>
        <v>0</v>
      </c>
      <c r="R17" s="5">
        <f t="shared" si="127"/>
        <v>1282208</v>
      </c>
      <c r="S17" s="5">
        <f t="shared" si="127"/>
        <v>160162966</v>
      </c>
      <c r="T17" s="5">
        <f t="shared" si="127"/>
        <v>23468428</v>
      </c>
      <c r="U17" s="5">
        <f>U90</f>
        <v>556</v>
      </c>
      <c r="V17" s="5">
        <f>V90</f>
        <v>1167139867</v>
      </c>
      <c r="W17" s="19"/>
      <c r="X17" s="5">
        <f>SUM(X79:X90)</f>
        <v>9</v>
      </c>
      <c r="Y17" s="5">
        <f t="shared" ref="Y17:AE17" si="128">SUM(Y79:Y90)</f>
        <v>36938900</v>
      </c>
      <c r="Z17" s="5">
        <f t="shared" si="128"/>
        <v>8</v>
      </c>
      <c r="AA17" s="5">
        <f t="shared" si="128"/>
        <v>10658200</v>
      </c>
      <c r="AB17" s="5">
        <f t="shared" si="128"/>
        <v>0</v>
      </c>
      <c r="AC17" s="5">
        <f t="shared" si="128"/>
        <v>120</v>
      </c>
      <c r="AD17" s="5">
        <f t="shared" si="128"/>
        <v>10658320</v>
      </c>
      <c r="AE17" s="5">
        <f t="shared" si="128"/>
        <v>26280580</v>
      </c>
      <c r="AF17" s="5">
        <f>AF90</f>
        <v>215</v>
      </c>
      <c r="AG17" s="5">
        <f>AG90</f>
        <v>552796937</v>
      </c>
      <c r="AH17" s="19"/>
      <c r="AI17" s="5">
        <f>SUM(AI79:AI90)</f>
        <v>5</v>
      </c>
      <c r="AJ17" s="5">
        <f t="shared" ref="AJ17:AP17" si="129">SUM(AJ79:AJ90)</f>
        <v>37546877</v>
      </c>
      <c r="AK17" s="5">
        <f t="shared" si="129"/>
        <v>5</v>
      </c>
      <c r="AL17" s="5">
        <f t="shared" si="129"/>
        <v>33991565</v>
      </c>
      <c r="AM17" s="5">
        <f t="shared" si="129"/>
        <v>0</v>
      </c>
      <c r="AN17" s="5">
        <f t="shared" si="129"/>
        <v>0</v>
      </c>
      <c r="AO17" s="5">
        <f t="shared" si="129"/>
        <v>33991565</v>
      </c>
      <c r="AP17" s="5">
        <f t="shared" si="129"/>
        <v>3555312</v>
      </c>
      <c r="AQ17" s="5">
        <f>AQ90</f>
        <v>39</v>
      </c>
      <c r="AR17" s="5">
        <f>AR90</f>
        <v>329602117</v>
      </c>
      <c r="AS17" s="19"/>
      <c r="AT17" s="5">
        <f>SUM(AT79:AT90)</f>
        <v>1</v>
      </c>
      <c r="AU17" s="5">
        <f t="shared" ref="AU17:BA17" si="130">SUM(AU79:AU90)</f>
        <v>999400</v>
      </c>
      <c r="AV17" s="5">
        <f t="shared" si="130"/>
        <v>2</v>
      </c>
      <c r="AW17" s="5">
        <f t="shared" si="130"/>
        <v>2809400</v>
      </c>
      <c r="AX17" s="5">
        <f t="shared" si="130"/>
        <v>0</v>
      </c>
      <c r="AY17" s="5">
        <f t="shared" si="130"/>
        <v>240400</v>
      </c>
      <c r="AZ17" s="5">
        <f t="shared" si="130"/>
        <v>3049800</v>
      </c>
      <c r="BA17" s="5">
        <f t="shared" si="130"/>
        <v>-2050400</v>
      </c>
      <c r="BB17" s="5">
        <f>BB90</f>
        <v>9</v>
      </c>
      <c r="BC17" s="5">
        <f>BC90</f>
        <v>9405200</v>
      </c>
      <c r="BD17" s="19"/>
      <c r="BE17" s="5">
        <f>SUM(BE79:BE90)</f>
        <v>0</v>
      </c>
      <c r="BF17" s="5">
        <f t="shared" ref="BF17:BL17" si="131">SUM(BF79:BF90)</f>
        <v>0</v>
      </c>
      <c r="BG17" s="5">
        <f t="shared" si="131"/>
        <v>0</v>
      </c>
      <c r="BH17" s="5">
        <f t="shared" si="131"/>
        <v>0</v>
      </c>
      <c r="BI17" s="5">
        <f t="shared" si="131"/>
        <v>0</v>
      </c>
      <c r="BJ17" s="5">
        <f t="shared" si="131"/>
        <v>0</v>
      </c>
      <c r="BK17" s="5">
        <f t="shared" si="131"/>
        <v>0</v>
      </c>
      <c r="BL17" s="5">
        <f t="shared" si="131"/>
        <v>0</v>
      </c>
      <c r="BM17" s="5">
        <f>BM90</f>
        <v>0</v>
      </c>
      <c r="BN17" s="5">
        <f>BN90</f>
        <v>0</v>
      </c>
      <c r="BO17" s="19"/>
      <c r="BP17" s="5">
        <f>SUM(BP79:BP90)</f>
        <v>12</v>
      </c>
      <c r="BQ17" s="5">
        <f t="shared" ref="BQ17:BW17" si="132">SUM(BQ79:BQ90)</f>
        <v>29885521</v>
      </c>
      <c r="BR17" s="5">
        <f t="shared" si="132"/>
        <v>4</v>
      </c>
      <c r="BS17" s="5">
        <f t="shared" si="132"/>
        <v>24876000</v>
      </c>
      <c r="BT17" s="5">
        <f t="shared" si="132"/>
        <v>0</v>
      </c>
      <c r="BU17" s="5">
        <f t="shared" si="132"/>
        <v>0</v>
      </c>
      <c r="BV17" s="5">
        <f t="shared" si="132"/>
        <v>24876000</v>
      </c>
      <c r="BW17" s="5">
        <f t="shared" si="132"/>
        <v>5009521</v>
      </c>
      <c r="BX17" s="5">
        <f>BX90</f>
        <v>36</v>
      </c>
      <c r="BY17" s="5">
        <f>BY90</f>
        <v>150492667</v>
      </c>
      <c r="BZ17" s="19"/>
      <c r="CA17" s="5">
        <f>SUM(CA79:CA90)</f>
        <v>12</v>
      </c>
      <c r="CB17" s="5">
        <f t="shared" ref="CB17:CH17" si="133">SUM(CB79:CB90)</f>
        <v>32967192</v>
      </c>
      <c r="CC17" s="5">
        <f t="shared" si="133"/>
        <v>12</v>
      </c>
      <c r="CD17" s="5">
        <f t="shared" si="133"/>
        <v>36623259</v>
      </c>
      <c r="CE17" s="5">
        <f t="shared" si="133"/>
        <v>0</v>
      </c>
      <c r="CF17" s="5">
        <f t="shared" si="133"/>
        <v>0</v>
      </c>
      <c r="CG17" s="5">
        <f t="shared" si="133"/>
        <v>36623259</v>
      </c>
      <c r="CH17" s="5">
        <f t="shared" si="133"/>
        <v>-3656070</v>
      </c>
      <c r="CI17" s="5">
        <f>CI90</f>
        <v>25</v>
      </c>
      <c r="CJ17" s="5">
        <f>CJ90</f>
        <v>68501443</v>
      </c>
      <c r="CK17" s="19"/>
      <c r="CL17" s="5">
        <f>SUM(CL79:CL90)</f>
        <v>0</v>
      </c>
      <c r="CM17" s="5">
        <f t="shared" ref="CM17:CS17" si="134">SUM(CM79:CM90)</f>
        <v>0</v>
      </c>
      <c r="CN17" s="5">
        <f t="shared" si="134"/>
        <v>0</v>
      </c>
      <c r="CO17" s="5">
        <f t="shared" si="134"/>
        <v>0</v>
      </c>
      <c r="CP17" s="5">
        <f t="shared" si="134"/>
        <v>0</v>
      </c>
      <c r="CQ17" s="5">
        <f t="shared" si="134"/>
        <v>0</v>
      </c>
      <c r="CR17" s="5">
        <f t="shared" si="134"/>
        <v>0</v>
      </c>
      <c r="CS17" s="5">
        <f t="shared" si="134"/>
        <v>0</v>
      </c>
      <c r="CT17" s="5">
        <f>CT90</f>
        <v>0</v>
      </c>
      <c r="CU17" s="5">
        <f>CU90</f>
        <v>0</v>
      </c>
      <c r="CV17" s="19"/>
      <c r="CW17" s="5">
        <f>SUM(CW79:CW90)</f>
        <v>0</v>
      </c>
      <c r="CX17" s="5">
        <f t="shared" ref="CX17:DD17" si="135">SUM(CX79:CX90)</f>
        <v>0</v>
      </c>
      <c r="CY17" s="5">
        <f t="shared" si="135"/>
        <v>0</v>
      </c>
      <c r="CZ17" s="5">
        <f t="shared" si="135"/>
        <v>0</v>
      </c>
      <c r="DA17" s="5">
        <f t="shared" si="135"/>
        <v>0</v>
      </c>
      <c r="DB17" s="5">
        <f t="shared" si="135"/>
        <v>0</v>
      </c>
      <c r="DC17" s="5">
        <f t="shared" si="135"/>
        <v>0</v>
      </c>
      <c r="DD17" s="5">
        <f t="shared" si="135"/>
        <v>0</v>
      </c>
      <c r="DE17" s="5">
        <f>DE90</f>
        <v>0</v>
      </c>
      <c r="DF17" s="5">
        <f>DF90</f>
        <v>0</v>
      </c>
      <c r="DG17" s="19"/>
      <c r="DH17" s="5">
        <f>SUM(DH79:DH90)</f>
        <v>15</v>
      </c>
      <c r="DI17" s="5">
        <f t="shared" ref="DI17:DO17" si="136">SUM(DI79:DI90)</f>
        <v>40799700</v>
      </c>
      <c r="DJ17" s="5">
        <f t="shared" si="136"/>
        <v>18</v>
      </c>
      <c r="DK17" s="5">
        <f t="shared" si="136"/>
        <v>48699670</v>
      </c>
      <c r="DL17" s="5">
        <f t="shared" si="136"/>
        <v>0</v>
      </c>
      <c r="DM17" s="5">
        <f t="shared" si="136"/>
        <v>0</v>
      </c>
      <c r="DN17" s="5">
        <f t="shared" si="136"/>
        <v>48699670</v>
      </c>
      <c r="DO17" s="5">
        <f t="shared" si="136"/>
        <v>-7899970</v>
      </c>
      <c r="DP17" s="5">
        <f>DP90</f>
        <v>16</v>
      </c>
      <c r="DQ17" s="5">
        <f>DQ90</f>
        <v>40799700</v>
      </c>
      <c r="DR17" s="19"/>
      <c r="DS17" s="5">
        <f>SUM(DS79:DS90)</f>
        <v>36</v>
      </c>
      <c r="DT17" s="5">
        <f t="shared" ref="DT17:DZ17" si="137">SUM(DT79:DT90)</f>
        <v>4493807</v>
      </c>
      <c r="DU17" s="5">
        <f t="shared" si="137"/>
        <v>36</v>
      </c>
      <c r="DV17" s="5">
        <f t="shared" si="137"/>
        <v>1222667</v>
      </c>
      <c r="DW17" s="5">
        <f t="shared" si="137"/>
        <v>0</v>
      </c>
      <c r="DX17" s="5">
        <f t="shared" si="137"/>
        <v>1041688</v>
      </c>
      <c r="DY17" s="5">
        <f t="shared" si="137"/>
        <v>2264354</v>
      </c>
      <c r="DZ17" s="5">
        <f t="shared" si="137"/>
        <v>2229452</v>
      </c>
      <c r="EA17" s="5">
        <f>EA90</f>
        <v>216</v>
      </c>
      <c r="EB17" s="5">
        <f>EB90</f>
        <v>15541802</v>
      </c>
      <c r="EC17" s="19"/>
      <c r="ED17" s="5"/>
      <c r="EE17" s="5">
        <f t="shared" ref="EE17:EK17" si="138">SUM(EE79:EE90)</f>
        <v>1708190</v>
      </c>
      <c r="EF17" s="5"/>
      <c r="EG17" s="5">
        <f t="shared" si="138"/>
        <v>2345820</v>
      </c>
      <c r="EH17" s="5">
        <f t="shared" si="138"/>
        <v>0</v>
      </c>
      <c r="EI17" s="5">
        <f t="shared" si="138"/>
        <v>0</v>
      </c>
      <c r="EJ17" s="5">
        <f t="shared" si="138"/>
        <v>2345820</v>
      </c>
      <c r="EK17" s="5">
        <f t="shared" si="138"/>
        <v>-637630</v>
      </c>
      <c r="EL17" s="5"/>
      <c r="EM17" s="5">
        <f>EM90</f>
        <v>3076090</v>
      </c>
    </row>
    <row r="18" spans="1:143" s="74" customFormat="1" ht="17.25" customHeight="1" x14ac:dyDescent="0.15">
      <c r="A18" s="53" t="s">
        <v>27</v>
      </c>
      <c r="B18" s="98"/>
      <c r="C18" s="98"/>
      <c r="D18" s="98"/>
      <c r="E18" s="98"/>
      <c r="F18" s="98"/>
      <c r="G18" s="98"/>
      <c r="H18" s="98"/>
      <c r="I18" s="98"/>
      <c r="J18" s="98"/>
      <c r="K18" s="98"/>
      <c r="L18" s="16"/>
      <c r="M18" s="59"/>
      <c r="N18" s="59"/>
      <c r="O18" s="59"/>
      <c r="P18" s="59"/>
      <c r="Q18" s="59"/>
      <c r="R18" s="59"/>
      <c r="S18" s="109"/>
      <c r="T18" s="109"/>
      <c r="U18" s="59"/>
      <c r="V18" s="60"/>
      <c r="W18" s="19"/>
      <c r="X18" s="59"/>
      <c r="Y18" s="59"/>
      <c r="Z18" s="59"/>
      <c r="AA18" s="59"/>
      <c r="AB18" s="59"/>
      <c r="AC18" s="59"/>
      <c r="AD18" s="109"/>
      <c r="AE18" s="109"/>
      <c r="AF18" s="59"/>
      <c r="AG18" s="60"/>
      <c r="AH18" s="19"/>
      <c r="AI18" s="59"/>
      <c r="AJ18" s="59"/>
      <c r="AK18" s="59"/>
      <c r="AL18" s="59"/>
      <c r="AM18" s="59"/>
      <c r="AN18" s="59"/>
      <c r="AO18" s="109"/>
      <c r="AP18" s="109"/>
      <c r="AQ18" s="59"/>
      <c r="AR18" s="60"/>
      <c r="AS18" s="19"/>
      <c r="AT18" s="59"/>
      <c r="AU18" s="59"/>
      <c r="AV18" s="59"/>
      <c r="AW18" s="59"/>
      <c r="AX18" s="59"/>
      <c r="AY18" s="59"/>
      <c r="AZ18" s="109"/>
      <c r="BA18" s="109"/>
      <c r="BB18" s="59"/>
      <c r="BC18" s="60"/>
      <c r="BD18" s="19"/>
      <c r="BE18" s="59"/>
      <c r="BF18" s="59"/>
      <c r="BG18" s="59"/>
      <c r="BH18" s="59"/>
      <c r="BI18" s="59"/>
      <c r="BJ18" s="59"/>
      <c r="BK18" s="109"/>
      <c r="BL18" s="109"/>
      <c r="BM18" s="59"/>
      <c r="BN18" s="60"/>
      <c r="BO18" s="19"/>
      <c r="BP18" s="59"/>
      <c r="BQ18" s="59"/>
      <c r="BR18" s="59"/>
      <c r="BS18" s="59"/>
      <c r="BT18" s="59"/>
      <c r="BU18" s="59"/>
      <c r="BV18" s="109"/>
      <c r="BW18" s="109"/>
      <c r="BX18" s="59"/>
      <c r="BY18" s="60"/>
      <c r="BZ18" s="19"/>
      <c r="CA18" s="59"/>
      <c r="CB18" s="59"/>
      <c r="CC18" s="59"/>
      <c r="CD18" s="59"/>
      <c r="CE18" s="59"/>
      <c r="CF18" s="59"/>
      <c r="CG18" s="109"/>
      <c r="CH18" s="109"/>
      <c r="CI18" s="59"/>
      <c r="CJ18" s="60"/>
      <c r="CK18" s="19"/>
      <c r="CL18" s="59"/>
      <c r="CM18" s="59"/>
      <c r="CN18" s="59"/>
      <c r="CO18" s="59"/>
      <c r="CP18" s="59"/>
      <c r="CQ18" s="59"/>
      <c r="CR18" s="109"/>
      <c r="CS18" s="109"/>
      <c r="CT18" s="59"/>
      <c r="CU18" s="60"/>
      <c r="CV18" s="19"/>
      <c r="CW18" s="59"/>
      <c r="CX18" s="59"/>
      <c r="CY18" s="59"/>
      <c r="CZ18" s="59"/>
      <c r="DA18" s="59"/>
      <c r="DB18" s="59"/>
      <c r="DC18" s="109"/>
      <c r="DD18" s="109"/>
      <c r="DE18" s="59"/>
      <c r="DF18" s="60"/>
      <c r="DG18" s="19"/>
      <c r="DH18" s="59"/>
      <c r="DI18" s="59"/>
      <c r="DJ18" s="59"/>
      <c r="DK18" s="59"/>
      <c r="DL18" s="59"/>
      <c r="DM18" s="59"/>
      <c r="DN18" s="109"/>
      <c r="DO18" s="109"/>
      <c r="DP18" s="59"/>
      <c r="DQ18" s="60"/>
      <c r="DR18" s="19"/>
      <c r="DS18" s="59"/>
      <c r="DT18" s="59"/>
      <c r="DU18" s="59"/>
      <c r="DV18" s="59"/>
      <c r="DW18" s="59"/>
      <c r="DX18" s="59"/>
      <c r="DY18" s="109"/>
      <c r="DZ18" s="109"/>
      <c r="EA18" s="59"/>
      <c r="EB18" s="60"/>
      <c r="EC18" s="19"/>
      <c r="ED18" s="59"/>
      <c r="EE18" s="59"/>
      <c r="EF18" s="59"/>
      <c r="EG18" s="59"/>
      <c r="EH18" s="59"/>
      <c r="EI18" s="59"/>
      <c r="EJ18" s="109"/>
      <c r="EK18" s="109"/>
      <c r="EL18" s="59"/>
      <c r="EM18" s="60"/>
    </row>
    <row r="19" spans="1:143" s="93" customFormat="1" ht="17.25" customHeight="1" x14ac:dyDescent="0.15">
      <c r="A19" s="7" t="s">
        <v>160</v>
      </c>
      <c r="B19" s="5">
        <v>9</v>
      </c>
      <c r="C19" s="5">
        <v>11801464</v>
      </c>
      <c r="D19" s="5">
        <v>5</v>
      </c>
      <c r="E19" s="5">
        <v>4157197</v>
      </c>
      <c r="F19" s="5">
        <v>0</v>
      </c>
      <c r="G19" s="5">
        <v>271863</v>
      </c>
      <c r="H19" s="5">
        <v>4429060</v>
      </c>
      <c r="I19" s="5">
        <v>7372404</v>
      </c>
      <c r="J19" s="5">
        <v>520</v>
      </c>
      <c r="K19" s="5">
        <v>973510274</v>
      </c>
      <c r="L19" s="19"/>
      <c r="M19" s="5">
        <v>9</v>
      </c>
      <c r="N19" s="5">
        <v>11801464</v>
      </c>
      <c r="O19" s="5">
        <v>5</v>
      </c>
      <c r="P19" s="5">
        <v>4157197</v>
      </c>
      <c r="Q19" s="5">
        <v>0</v>
      </c>
      <c r="R19" s="5">
        <v>271863</v>
      </c>
      <c r="S19" s="5">
        <v>4429060</v>
      </c>
      <c r="T19" s="5">
        <v>7372404</v>
      </c>
      <c r="U19" s="5">
        <v>520</v>
      </c>
      <c r="V19" s="5">
        <v>967315504</v>
      </c>
      <c r="W19" s="19"/>
      <c r="X19" s="5">
        <v>2</v>
      </c>
      <c r="Y19" s="5">
        <v>2443800</v>
      </c>
      <c r="Z19" s="5">
        <v>0</v>
      </c>
      <c r="AA19" s="5">
        <v>0</v>
      </c>
      <c r="AB19" s="5">
        <v>0</v>
      </c>
      <c r="AC19" s="5">
        <v>0</v>
      </c>
      <c r="AD19" s="5">
        <v>0</v>
      </c>
      <c r="AE19" s="5">
        <v>2443800</v>
      </c>
      <c r="AF19" s="5">
        <v>219</v>
      </c>
      <c r="AG19" s="5">
        <v>401468416</v>
      </c>
      <c r="AH19" s="19"/>
      <c r="AI19" s="5">
        <v>1</v>
      </c>
      <c r="AJ19" s="5">
        <v>2800965</v>
      </c>
      <c r="AK19" s="5">
        <v>0</v>
      </c>
      <c r="AL19" s="5">
        <v>0</v>
      </c>
      <c r="AM19" s="5">
        <v>0</v>
      </c>
      <c r="AN19" s="5">
        <v>0</v>
      </c>
      <c r="AO19" s="5">
        <v>0</v>
      </c>
      <c r="AP19" s="5">
        <v>2800965</v>
      </c>
      <c r="AQ19" s="5">
        <v>52</v>
      </c>
      <c r="AR19" s="5">
        <v>317124298</v>
      </c>
      <c r="AS19" s="19"/>
      <c r="AT19" s="5">
        <v>0</v>
      </c>
      <c r="AU19" s="5">
        <v>0</v>
      </c>
      <c r="AV19" s="5">
        <v>0</v>
      </c>
      <c r="AW19" s="5">
        <v>0</v>
      </c>
      <c r="AX19" s="5">
        <v>0</v>
      </c>
      <c r="AY19" s="5">
        <v>20100</v>
      </c>
      <c r="AZ19" s="5">
        <v>20100</v>
      </c>
      <c r="BA19" s="5">
        <v>-20100</v>
      </c>
      <c r="BB19" s="5">
        <v>7</v>
      </c>
      <c r="BC19" s="5">
        <v>9528700</v>
      </c>
      <c r="BD19" s="19"/>
      <c r="BE19" s="5">
        <v>0</v>
      </c>
      <c r="BF19" s="5">
        <v>0</v>
      </c>
      <c r="BG19" s="5">
        <v>0</v>
      </c>
      <c r="BH19" s="5">
        <v>0</v>
      </c>
      <c r="BI19" s="5">
        <v>0</v>
      </c>
      <c r="BJ19" s="5">
        <v>0</v>
      </c>
      <c r="BK19" s="5">
        <v>0</v>
      </c>
      <c r="BL19" s="5">
        <v>0</v>
      </c>
      <c r="BM19" s="5">
        <v>0</v>
      </c>
      <c r="BN19" s="5">
        <v>0</v>
      </c>
      <c r="BO19" s="19"/>
      <c r="BP19" s="6">
        <v>1</v>
      </c>
      <c r="BQ19" s="6">
        <v>2091200</v>
      </c>
      <c r="BR19" s="6">
        <v>0</v>
      </c>
      <c r="BS19" s="6">
        <v>0</v>
      </c>
      <c r="BT19" s="6">
        <v>0</v>
      </c>
      <c r="BU19" s="6">
        <v>0</v>
      </c>
      <c r="BV19" s="6">
        <v>0</v>
      </c>
      <c r="BW19" s="6">
        <v>2091200</v>
      </c>
      <c r="BX19" s="6">
        <v>22</v>
      </c>
      <c r="BY19" s="6">
        <v>149494593</v>
      </c>
      <c r="BZ19" s="19"/>
      <c r="CA19" s="5">
        <v>1</v>
      </c>
      <c r="CB19" s="5">
        <v>2227700</v>
      </c>
      <c r="CC19" s="5">
        <v>1</v>
      </c>
      <c r="CD19" s="5">
        <v>2277100</v>
      </c>
      <c r="CE19" s="5">
        <v>0</v>
      </c>
      <c r="CF19" s="5">
        <v>0</v>
      </c>
      <c r="CG19" s="5">
        <v>2277100</v>
      </c>
      <c r="CH19" s="5">
        <v>-49400</v>
      </c>
      <c r="CI19" s="5">
        <v>25</v>
      </c>
      <c r="CJ19" s="5">
        <v>55302904</v>
      </c>
      <c r="CK19" s="19"/>
      <c r="CL19" s="5">
        <v>0</v>
      </c>
      <c r="CM19" s="5">
        <v>0</v>
      </c>
      <c r="CN19" s="5">
        <v>0</v>
      </c>
      <c r="CO19" s="5">
        <v>0</v>
      </c>
      <c r="CP19" s="5">
        <v>0</v>
      </c>
      <c r="CQ19" s="5">
        <v>0</v>
      </c>
      <c r="CR19" s="5">
        <v>0</v>
      </c>
      <c r="CS19" s="5">
        <v>0</v>
      </c>
      <c r="CT19" s="5">
        <v>0</v>
      </c>
      <c r="CU19" s="5">
        <v>0</v>
      </c>
      <c r="CV19" s="19"/>
      <c r="CW19" s="5">
        <v>0</v>
      </c>
      <c r="CX19" s="5">
        <v>0</v>
      </c>
      <c r="CY19" s="5">
        <v>0</v>
      </c>
      <c r="CZ19" s="5">
        <v>0</v>
      </c>
      <c r="DA19" s="5">
        <v>0</v>
      </c>
      <c r="DB19" s="5">
        <v>0</v>
      </c>
      <c r="DC19" s="5">
        <v>0</v>
      </c>
      <c r="DD19" s="5">
        <v>0</v>
      </c>
      <c r="DE19" s="5">
        <v>0</v>
      </c>
      <c r="DF19" s="5">
        <v>0</v>
      </c>
      <c r="DG19" s="19"/>
      <c r="DH19" s="5">
        <v>1</v>
      </c>
      <c r="DI19" s="5">
        <v>1800000</v>
      </c>
      <c r="DJ19" s="5">
        <v>1</v>
      </c>
      <c r="DK19" s="5">
        <v>1800000</v>
      </c>
      <c r="DL19" s="5">
        <v>0</v>
      </c>
      <c r="DM19" s="5">
        <v>0</v>
      </c>
      <c r="DN19" s="5">
        <v>1800000</v>
      </c>
      <c r="DO19" s="5">
        <v>0</v>
      </c>
      <c r="DP19" s="5">
        <v>13</v>
      </c>
      <c r="DQ19" s="5">
        <v>21600000</v>
      </c>
      <c r="DR19" s="19"/>
      <c r="DS19" s="5">
        <v>3</v>
      </c>
      <c r="DT19" s="5">
        <v>437799</v>
      </c>
      <c r="DU19" s="5">
        <v>3</v>
      </c>
      <c r="DV19" s="5">
        <v>80097</v>
      </c>
      <c r="DW19" s="5">
        <v>0</v>
      </c>
      <c r="DX19" s="5">
        <v>251763</v>
      </c>
      <c r="DY19" s="5">
        <v>331860</v>
      </c>
      <c r="DZ19" s="5">
        <v>105939</v>
      </c>
      <c r="EA19" s="5">
        <v>182</v>
      </c>
      <c r="EB19" s="5">
        <v>12796593</v>
      </c>
      <c r="EC19" s="19"/>
      <c r="ED19" s="5"/>
      <c r="EE19" s="5">
        <v>0</v>
      </c>
      <c r="EF19" s="5"/>
      <c r="EG19" s="5">
        <v>0</v>
      </c>
      <c r="EH19" s="5">
        <v>0</v>
      </c>
      <c r="EI19" s="5">
        <v>0</v>
      </c>
      <c r="EJ19" s="5">
        <v>0</v>
      </c>
      <c r="EK19" s="5">
        <v>0</v>
      </c>
      <c r="EL19" s="5"/>
      <c r="EM19" s="5">
        <v>6194770</v>
      </c>
    </row>
    <row r="20" spans="1:143" s="93" customFormat="1" ht="17.25" customHeight="1" x14ac:dyDescent="0.15">
      <c r="A20" s="7" t="s">
        <v>161</v>
      </c>
      <c r="B20" s="5">
        <v>7</v>
      </c>
      <c r="C20" s="5">
        <v>11886659</v>
      </c>
      <c r="D20" s="5">
        <v>5</v>
      </c>
      <c r="E20" s="5">
        <v>5090398</v>
      </c>
      <c r="F20" s="5">
        <v>0</v>
      </c>
      <c r="G20" s="5">
        <v>275045</v>
      </c>
      <c r="H20" s="5">
        <v>5365444</v>
      </c>
      <c r="I20" s="5">
        <v>6521216</v>
      </c>
      <c r="J20" s="5">
        <v>522</v>
      </c>
      <c r="K20" s="5">
        <v>980031490</v>
      </c>
      <c r="L20" s="19"/>
      <c r="M20" s="5">
        <v>7</v>
      </c>
      <c r="N20" s="5">
        <v>11886659</v>
      </c>
      <c r="O20" s="5">
        <v>5</v>
      </c>
      <c r="P20" s="5">
        <v>5090398</v>
      </c>
      <c r="Q20" s="5">
        <v>0</v>
      </c>
      <c r="R20" s="5">
        <v>275045</v>
      </c>
      <c r="S20" s="5">
        <v>5365444</v>
      </c>
      <c r="T20" s="5">
        <v>6521216</v>
      </c>
      <c r="U20" s="5">
        <v>522</v>
      </c>
      <c r="V20" s="5">
        <v>973836720</v>
      </c>
      <c r="W20" s="19"/>
      <c r="X20" s="5">
        <v>1</v>
      </c>
      <c r="Y20" s="5">
        <v>2524800</v>
      </c>
      <c r="Z20" s="5">
        <v>1</v>
      </c>
      <c r="AA20" s="5">
        <v>683000</v>
      </c>
      <c r="AB20" s="5">
        <v>0</v>
      </c>
      <c r="AC20" s="5">
        <v>0</v>
      </c>
      <c r="AD20" s="5">
        <v>683000</v>
      </c>
      <c r="AE20" s="5">
        <v>1841800</v>
      </c>
      <c r="AF20" s="5">
        <v>219</v>
      </c>
      <c r="AG20" s="5">
        <v>403310216</v>
      </c>
      <c r="AH20" s="19"/>
      <c r="AI20" s="5">
        <v>0</v>
      </c>
      <c r="AJ20" s="5">
        <v>2456865</v>
      </c>
      <c r="AK20" s="5">
        <v>0</v>
      </c>
      <c r="AL20" s="5">
        <v>0</v>
      </c>
      <c r="AM20" s="5">
        <v>0</v>
      </c>
      <c r="AN20" s="5">
        <v>0</v>
      </c>
      <c r="AO20" s="5">
        <v>0</v>
      </c>
      <c r="AP20" s="5">
        <v>2456865</v>
      </c>
      <c r="AQ20" s="5">
        <v>52</v>
      </c>
      <c r="AR20" s="5">
        <v>319581163</v>
      </c>
      <c r="AS20" s="19"/>
      <c r="AT20" s="5">
        <v>1</v>
      </c>
      <c r="AU20" s="5">
        <v>430200</v>
      </c>
      <c r="AV20" s="5">
        <v>0</v>
      </c>
      <c r="AW20" s="5">
        <v>0</v>
      </c>
      <c r="AX20" s="5">
        <v>0</v>
      </c>
      <c r="AY20" s="5">
        <v>0</v>
      </c>
      <c r="AZ20" s="5">
        <v>0</v>
      </c>
      <c r="BA20" s="5">
        <v>430200</v>
      </c>
      <c r="BB20" s="5">
        <v>8</v>
      </c>
      <c r="BC20" s="5">
        <v>9958900</v>
      </c>
      <c r="BD20" s="19"/>
      <c r="BE20" s="5">
        <v>0</v>
      </c>
      <c r="BF20" s="5">
        <v>0</v>
      </c>
      <c r="BG20" s="5">
        <v>0</v>
      </c>
      <c r="BH20" s="5">
        <v>0</v>
      </c>
      <c r="BI20" s="5">
        <v>0</v>
      </c>
      <c r="BJ20" s="5">
        <v>0</v>
      </c>
      <c r="BK20" s="5">
        <v>0</v>
      </c>
      <c r="BL20" s="5">
        <v>0</v>
      </c>
      <c r="BM20" s="5">
        <v>0</v>
      </c>
      <c r="BN20" s="5">
        <v>0</v>
      </c>
      <c r="BO20" s="19"/>
      <c r="BP20" s="6">
        <v>0</v>
      </c>
      <c r="BQ20" s="6">
        <v>2310900</v>
      </c>
      <c r="BR20" s="6">
        <v>0</v>
      </c>
      <c r="BS20" s="6">
        <v>0</v>
      </c>
      <c r="BT20" s="6">
        <v>0</v>
      </c>
      <c r="BU20" s="6">
        <v>0</v>
      </c>
      <c r="BV20" s="6">
        <v>0</v>
      </c>
      <c r="BW20" s="6">
        <v>2310900</v>
      </c>
      <c r="BX20" s="6">
        <v>22</v>
      </c>
      <c r="BY20" s="6">
        <v>151805493</v>
      </c>
      <c r="BZ20" s="19"/>
      <c r="CA20" s="5">
        <v>1</v>
      </c>
      <c r="CB20" s="5">
        <v>2034300</v>
      </c>
      <c r="CC20" s="5">
        <v>1</v>
      </c>
      <c r="CD20" s="5">
        <v>2528200</v>
      </c>
      <c r="CE20" s="5">
        <v>0</v>
      </c>
      <c r="CF20" s="5">
        <v>0</v>
      </c>
      <c r="CG20" s="5">
        <v>2528200</v>
      </c>
      <c r="CH20" s="5">
        <v>-493900</v>
      </c>
      <c r="CI20" s="5">
        <v>25</v>
      </c>
      <c r="CJ20" s="5">
        <v>54809004</v>
      </c>
      <c r="CK20" s="19"/>
      <c r="CL20" s="5">
        <v>0</v>
      </c>
      <c r="CM20" s="5">
        <v>0</v>
      </c>
      <c r="CN20" s="5">
        <v>0</v>
      </c>
      <c r="CO20" s="5">
        <v>0</v>
      </c>
      <c r="CP20" s="5">
        <v>0</v>
      </c>
      <c r="CQ20" s="5">
        <v>0</v>
      </c>
      <c r="CR20" s="5">
        <v>0</v>
      </c>
      <c r="CS20" s="5">
        <v>0</v>
      </c>
      <c r="CT20" s="5">
        <v>0</v>
      </c>
      <c r="CU20" s="5">
        <v>0</v>
      </c>
      <c r="CV20" s="19"/>
      <c r="CW20" s="5">
        <v>0</v>
      </c>
      <c r="CX20" s="5">
        <v>0</v>
      </c>
      <c r="CY20" s="5">
        <v>0</v>
      </c>
      <c r="CZ20" s="5">
        <v>0</v>
      </c>
      <c r="DA20" s="5">
        <v>0</v>
      </c>
      <c r="DB20" s="5">
        <v>0</v>
      </c>
      <c r="DC20" s="5">
        <v>0</v>
      </c>
      <c r="DD20" s="5">
        <v>0</v>
      </c>
      <c r="DE20" s="5">
        <v>0</v>
      </c>
      <c r="DF20" s="5">
        <v>0</v>
      </c>
      <c r="DG20" s="19"/>
      <c r="DH20" s="5">
        <v>1</v>
      </c>
      <c r="DI20" s="5">
        <v>1800000</v>
      </c>
      <c r="DJ20" s="5">
        <v>1</v>
      </c>
      <c r="DK20" s="5">
        <v>1800000</v>
      </c>
      <c r="DL20" s="5">
        <v>0</v>
      </c>
      <c r="DM20" s="5">
        <v>0</v>
      </c>
      <c r="DN20" s="5">
        <v>1800000</v>
      </c>
      <c r="DO20" s="5">
        <v>0</v>
      </c>
      <c r="DP20" s="5">
        <v>13</v>
      </c>
      <c r="DQ20" s="5">
        <v>21600000</v>
      </c>
      <c r="DR20" s="19"/>
      <c r="DS20" s="5">
        <v>3</v>
      </c>
      <c r="DT20" s="5">
        <v>329594</v>
      </c>
      <c r="DU20" s="5">
        <v>2</v>
      </c>
      <c r="DV20" s="5">
        <v>79198</v>
      </c>
      <c r="DW20" s="5">
        <v>0</v>
      </c>
      <c r="DX20" s="5">
        <v>275045</v>
      </c>
      <c r="DY20" s="5">
        <v>354244</v>
      </c>
      <c r="DZ20" s="5">
        <v>-24649</v>
      </c>
      <c r="EA20" s="5">
        <v>183</v>
      </c>
      <c r="EB20" s="5">
        <v>12771944</v>
      </c>
      <c r="EC20" s="19"/>
      <c r="ED20" s="5"/>
      <c r="EE20" s="5">
        <v>0</v>
      </c>
      <c r="EF20" s="5"/>
      <c r="EG20" s="5">
        <v>0</v>
      </c>
      <c r="EH20" s="5">
        <v>0</v>
      </c>
      <c r="EI20" s="5">
        <v>0</v>
      </c>
      <c r="EJ20" s="5">
        <v>0</v>
      </c>
      <c r="EK20" s="5">
        <v>0</v>
      </c>
      <c r="EL20" s="5"/>
      <c r="EM20" s="5">
        <v>6194770</v>
      </c>
    </row>
    <row r="21" spans="1:143" s="93" customFormat="1" ht="17.25" customHeight="1" x14ac:dyDescent="0.15">
      <c r="A21" s="7" t="s">
        <v>162</v>
      </c>
      <c r="B21" s="5">
        <v>5</v>
      </c>
      <c r="C21" s="5">
        <v>11202820</v>
      </c>
      <c r="D21" s="5">
        <v>8</v>
      </c>
      <c r="E21" s="5">
        <v>20297878</v>
      </c>
      <c r="F21" s="5">
        <v>0</v>
      </c>
      <c r="G21" s="5">
        <v>356861</v>
      </c>
      <c r="H21" s="5">
        <v>20654739</v>
      </c>
      <c r="I21" s="5">
        <v>-9451919</v>
      </c>
      <c r="J21" s="5">
        <v>519</v>
      </c>
      <c r="K21" s="5">
        <v>970579570</v>
      </c>
      <c r="L21" s="19"/>
      <c r="M21" s="5">
        <v>5</v>
      </c>
      <c r="N21" s="5">
        <v>11202820</v>
      </c>
      <c r="O21" s="5">
        <v>8</v>
      </c>
      <c r="P21" s="5">
        <v>19756988</v>
      </c>
      <c r="Q21" s="5">
        <v>0</v>
      </c>
      <c r="R21" s="5">
        <v>356861</v>
      </c>
      <c r="S21" s="5">
        <v>20113849</v>
      </c>
      <c r="T21" s="5">
        <v>-8911029</v>
      </c>
      <c r="U21" s="5">
        <v>519</v>
      </c>
      <c r="V21" s="5">
        <v>964925690</v>
      </c>
      <c r="W21" s="19"/>
      <c r="X21" s="5">
        <v>0</v>
      </c>
      <c r="Y21" s="5">
        <v>2542800</v>
      </c>
      <c r="Z21" s="5">
        <v>0</v>
      </c>
      <c r="AA21" s="5">
        <v>0</v>
      </c>
      <c r="AB21" s="5">
        <v>0</v>
      </c>
      <c r="AC21" s="5">
        <v>0</v>
      </c>
      <c r="AD21" s="5">
        <v>0</v>
      </c>
      <c r="AE21" s="5">
        <v>2542800</v>
      </c>
      <c r="AF21" s="5">
        <v>219</v>
      </c>
      <c r="AG21" s="5">
        <v>405853016</v>
      </c>
      <c r="AH21" s="19"/>
      <c r="AI21" s="5">
        <v>0</v>
      </c>
      <c r="AJ21" s="5">
        <v>2370938</v>
      </c>
      <c r="AK21" s="5">
        <v>2</v>
      </c>
      <c r="AL21" s="5">
        <v>7284430</v>
      </c>
      <c r="AM21" s="5">
        <v>0</v>
      </c>
      <c r="AN21" s="5">
        <v>0</v>
      </c>
      <c r="AO21" s="5">
        <v>7284430</v>
      </c>
      <c r="AP21" s="5">
        <v>-4913492</v>
      </c>
      <c r="AQ21" s="5">
        <v>50</v>
      </c>
      <c r="AR21" s="5">
        <v>314667671</v>
      </c>
      <c r="AS21" s="19"/>
      <c r="AT21" s="5">
        <v>0</v>
      </c>
      <c r="AU21" s="5">
        <v>0</v>
      </c>
      <c r="AV21" s="5">
        <v>0</v>
      </c>
      <c r="AW21" s="5">
        <v>0</v>
      </c>
      <c r="AX21" s="5">
        <v>0</v>
      </c>
      <c r="AY21" s="5">
        <v>20000</v>
      </c>
      <c r="AZ21" s="5">
        <v>20000</v>
      </c>
      <c r="BA21" s="5">
        <v>-20000</v>
      </c>
      <c r="BB21" s="5">
        <v>8</v>
      </c>
      <c r="BC21" s="5">
        <v>9938900</v>
      </c>
      <c r="BD21" s="19"/>
      <c r="BE21" s="5">
        <v>0</v>
      </c>
      <c r="BF21" s="5">
        <v>0</v>
      </c>
      <c r="BG21" s="5">
        <v>0</v>
      </c>
      <c r="BH21" s="5">
        <v>0</v>
      </c>
      <c r="BI21" s="5">
        <v>0</v>
      </c>
      <c r="BJ21" s="5">
        <v>0</v>
      </c>
      <c r="BK21" s="5">
        <v>0</v>
      </c>
      <c r="BL21" s="5">
        <v>0</v>
      </c>
      <c r="BM21" s="5">
        <v>0</v>
      </c>
      <c r="BN21" s="5">
        <v>0</v>
      </c>
      <c r="BO21" s="19"/>
      <c r="BP21" s="6">
        <v>0</v>
      </c>
      <c r="BQ21" s="6">
        <v>2118500</v>
      </c>
      <c r="BR21" s="6">
        <v>2</v>
      </c>
      <c r="BS21" s="6">
        <v>8324521</v>
      </c>
      <c r="BT21" s="6">
        <v>0</v>
      </c>
      <c r="BU21" s="6">
        <v>0</v>
      </c>
      <c r="BV21" s="6">
        <v>8324521</v>
      </c>
      <c r="BW21" s="6">
        <v>-6206021</v>
      </c>
      <c r="BX21" s="6">
        <v>20</v>
      </c>
      <c r="BY21" s="6">
        <v>145599472</v>
      </c>
      <c r="BZ21" s="19"/>
      <c r="CA21" s="5">
        <v>1</v>
      </c>
      <c r="CB21" s="5">
        <v>1999200</v>
      </c>
      <c r="CC21" s="5">
        <v>1</v>
      </c>
      <c r="CD21" s="5">
        <v>2294800</v>
      </c>
      <c r="CE21" s="5">
        <v>0</v>
      </c>
      <c r="CF21" s="5">
        <v>0</v>
      </c>
      <c r="CG21" s="5">
        <v>2294800</v>
      </c>
      <c r="CH21" s="5">
        <v>-295600</v>
      </c>
      <c r="CI21" s="5">
        <v>25</v>
      </c>
      <c r="CJ21" s="5">
        <v>54513404</v>
      </c>
      <c r="CK21" s="19"/>
      <c r="CL21" s="5">
        <v>0</v>
      </c>
      <c r="CM21" s="5">
        <v>0</v>
      </c>
      <c r="CN21" s="5">
        <v>0</v>
      </c>
      <c r="CO21" s="5">
        <v>0</v>
      </c>
      <c r="CP21" s="5">
        <v>0</v>
      </c>
      <c r="CQ21" s="5">
        <v>0</v>
      </c>
      <c r="CR21" s="5">
        <v>0</v>
      </c>
      <c r="CS21" s="5">
        <v>0</v>
      </c>
      <c r="CT21" s="5">
        <v>0</v>
      </c>
      <c r="CU21" s="5">
        <v>0</v>
      </c>
      <c r="CV21" s="19"/>
      <c r="CW21" s="5">
        <v>0</v>
      </c>
      <c r="CX21" s="5">
        <v>0</v>
      </c>
      <c r="CY21" s="5">
        <v>0</v>
      </c>
      <c r="CZ21" s="5">
        <v>0</v>
      </c>
      <c r="DA21" s="5">
        <v>0</v>
      </c>
      <c r="DB21" s="5">
        <v>0</v>
      </c>
      <c r="DC21" s="5">
        <v>0</v>
      </c>
      <c r="DD21" s="5">
        <v>0</v>
      </c>
      <c r="DE21" s="5">
        <v>0</v>
      </c>
      <c r="DF21" s="5">
        <v>0</v>
      </c>
      <c r="DG21" s="19"/>
      <c r="DH21" s="5">
        <v>1</v>
      </c>
      <c r="DI21" s="5">
        <v>1800000</v>
      </c>
      <c r="DJ21" s="5">
        <v>1</v>
      </c>
      <c r="DK21" s="5">
        <v>1800000</v>
      </c>
      <c r="DL21" s="5">
        <v>0</v>
      </c>
      <c r="DM21" s="5">
        <v>0</v>
      </c>
      <c r="DN21" s="5">
        <v>1800000</v>
      </c>
      <c r="DO21" s="5">
        <v>0</v>
      </c>
      <c r="DP21" s="5">
        <v>13</v>
      </c>
      <c r="DQ21" s="5">
        <v>21600000</v>
      </c>
      <c r="DR21" s="19"/>
      <c r="DS21" s="5">
        <v>3</v>
      </c>
      <c r="DT21" s="5">
        <v>371382</v>
      </c>
      <c r="DU21" s="5">
        <v>2</v>
      </c>
      <c r="DV21" s="5">
        <v>53238</v>
      </c>
      <c r="DW21" s="5">
        <v>0</v>
      </c>
      <c r="DX21" s="5">
        <v>336861</v>
      </c>
      <c r="DY21" s="5">
        <v>390098</v>
      </c>
      <c r="DZ21" s="5">
        <v>-18717</v>
      </c>
      <c r="EA21" s="5">
        <v>184</v>
      </c>
      <c r="EB21" s="5">
        <v>12753227</v>
      </c>
      <c r="EC21" s="19"/>
      <c r="ED21" s="5"/>
      <c r="EE21" s="5">
        <v>0</v>
      </c>
      <c r="EF21" s="5"/>
      <c r="EG21" s="5">
        <v>540890</v>
      </c>
      <c r="EH21" s="5">
        <v>0</v>
      </c>
      <c r="EI21" s="5">
        <v>0</v>
      </c>
      <c r="EJ21" s="5">
        <v>540890</v>
      </c>
      <c r="EK21" s="5">
        <v>-540890</v>
      </c>
      <c r="EL21" s="5"/>
      <c r="EM21" s="5">
        <v>5653880</v>
      </c>
    </row>
    <row r="22" spans="1:143" s="93" customFormat="1" ht="17.25" customHeight="1" x14ac:dyDescent="0.15">
      <c r="A22" s="7" t="s">
        <v>163</v>
      </c>
      <c r="B22" s="5">
        <v>9</v>
      </c>
      <c r="C22" s="5">
        <v>11552086</v>
      </c>
      <c r="D22" s="5">
        <v>6</v>
      </c>
      <c r="E22" s="5">
        <v>5063778</v>
      </c>
      <c r="F22" s="5">
        <v>0</v>
      </c>
      <c r="G22" s="5">
        <v>284704</v>
      </c>
      <c r="H22" s="5">
        <v>5348482</v>
      </c>
      <c r="I22" s="5">
        <v>6203604</v>
      </c>
      <c r="J22" s="5">
        <v>522</v>
      </c>
      <c r="K22" s="5">
        <v>976783174</v>
      </c>
      <c r="L22" s="19"/>
      <c r="M22" s="5">
        <v>9</v>
      </c>
      <c r="N22" s="5">
        <v>11552086</v>
      </c>
      <c r="O22" s="5">
        <v>6</v>
      </c>
      <c r="P22" s="5">
        <v>5063778</v>
      </c>
      <c r="Q22" s="5">
        <v>0</v>
      </c>
      <c r="R22" s="5">
        <v>284704</v>
      </c>
      <c r="S22" s="5">
        <v>5348482</v>
      </c>
      <c r="T22" s="5">
        <v>6203604</v>
      </c>
      <c r="U22" s="5">
        <v>522</v>
      </c>
      <c r="V22" s="5">
        <v>971129294</v>
      </c>
      <c r="W22" s="19"/>
      <c r="X22" s="5">
        <v>2</v>
      </c>
      <c r="Y22" s="5">
        <v>2702000</v>
      </c>
      <c r="Z22" s="5">
        <v>1</v>
      </c>
      <c r="AA22" s="5">
        <v>641400</v>
      </c>
      <c r="AB22" s="5">
        <v>0</v>
      </c>
      <c r="AC22" s="5">
        <v>0</v>
      </c>
      <c r="AD22" s="5">
        <v>641400</v>
      </c>
      <c r="AE22" s="5">
        <v>2060600</v>
      </c>
      <c r="AF22" s="5">
        <v>220</v>
      </c>
      <c r="AG22" s="5">
        <v>407913616</v>
      </c>
      <c r="AH22" s="19"/>
      <c r="AI22" s="5">
        <v>1</v>
      </c>
      <c r="AJ22" s="5">
        <v>2425209</v>
      </c>
      <c r="AK22" s="5">
        <v>0</v>
      </c>
      <c r="AL22" s="5">
        <v>0</v>
      </c>
      <c r="AM22" s="5">
        <v>0</v>
      </c>
      <c r="AN22" s="5">
        <v>0</v>
      </c>
      <c r="AO22" s="5">
        <v>0</v>
      </c>
      <c r="AP22" s="5">
        <v>2425209</v>
      </c>
      <c r="AQ22" s="5">
        <v>51</v>
      </c>
      <c r="AR22" s="5">
        <v>317092880</v>
      </c>
      <c r="AS22" s="19"/>
      <c r="AT22" s="5">
        <v>0</v>
      </c>
      <c r="AU22" s="5">
        <v>0</v>
      </c>
      <c r="AV22" s="5">
        <v>0</v>
      </c>
      <c r="AW22" s="5">
        <v>0</v>
      </c>
      <c r="AX22" s="5">
        <v>0</v>
      </c>
      <c r="AY22" s="5">
        <v>0</v>
      </c>
      <c r="AZ22" s="5">
        <v>0</v>
      </c>
      <c r="BA22" s="5">
        <v>0</v>
      </c>
      <c r="BB22" s="5">
        <v>8</v>
      </c>
      <c r="BC22" s="5">
        <v>9938900</v>
      </c>
      <c r="BD22" s="19"/>
      <c r="BE22" s="5">
        <v>0</v>
      </c>
      <c r="BF22" s="5">
        <v>0</v>
      </c>
      <c r="BG22" s="5">
        <v>0</v>
      </c>
      <c r="BH22" s="5">
        <v>0</v>
      </c>
      <c r="BI22" s="5">
        <v>0</v>
      </c>
      <c r="BJ22" s="5">
        <v>0</v>
      </c>
      <c r="BK22" s="5">
        <v>0</v>
      </c>
      <c r="BL22" s="5">
        <v>0</v>
      </c>
      <c r="BM22" s="5">
        <v>0</v>
      </c>
      <c r="BN22" s="5">
        <v>0</v>
      </c>
      <c r="BO22" s="19"/>
      <c r="BP22" s="6">
        <v>1</v>
      </c>
      <c r="BQ22" s="6">
        <v>2048400</v>
      </c>
      <c r="BR22" s="6">
        <v>0</v>
      </c>
      <c r="BS22" s="6">
        <v>0</v>
      </c>
      <c r="BT22" s="6">
        <v>0</v>
      </c>
      <c r="BU22" s="6">
        <v>0</v>
      </c>
      <c r="BV22" s="6">
        <v>0</v>
      </c>
      <c r="BW22" s="6">
        <v>2048400</v>
      </c>
      <c r="BX22" s="6">
        <v>21</v>
      </c>
      <c r="BY22" s="6">
        <v>147647872</v>
      </c>
      <c r="BZ22" s="19"/>
      <c r="CA22" s="5">
        <v>1</v>
      </c>
      <c r="CB22" s="5">
        <v>2141300</v>
      </c>
      <c r="CC22" s="5">
        <v>1</v>
      </c>
      <c r="CD22" s="5">
        <v>2525600</v>
      </c>
      <c r="CE22" s="5">
        <v>0</v>
      </c>
      <c r="CF22" s="5">
        <v>0</v>
      </c>
      <c r="CG22" s="5">
        <v>2525600</v>
      </c>
      <c r="CH22" s="5">
        <v>-384300</v>
      </c>
      <c r="CI22" s="5">
        <v>25</v>
      </c>
      <c r="CJ22" s="5">
        <v>54129104</v>
      </c>
      <c r="CK22" s="19"/>
      <c r="CL22" s="5">
        <v>0</v>
      </c>
      <c r="CM22" s="5">
        <v>0</v>
      </c>
      <c r="CN22" s="5">
        <v>0</v>
      </c>
      <c r="CO22" s="5">
        <v>0</v>
      </c>
      <c r="CP22" s="5">
        <v>0</v>
      </c>
      <c r="CQ22" s="5">
        <v>0</v>
      </c>
      <c r="CR22" s="5">
        <v>0</v>
      </c>
      <c r="CS22" s="5">
        <v>0</v>
      </c>
      <c r="CT22" s="5">
        <v>0</v>
      </c>
      <c r="CU22" s="5">
        <v>0</v>
      </c>
      <c r="CV22" s="19"/>
      <c r="CW22" s="5">
        <v>0</v>
      </c>
      <c r="CX22" s="5">
        <v>0</v>
      </c>
      <c r="CY22" s="5">
        <v>0</v>
      </c>
      <c r="CZ22" s="5">
        <v>0</v>
      </c>
      <c r="DA22" s="5">
        <v>0</v>
      </c>
      <c r="DB22" s="5">
        <v>0</v>
      </c>
      <c r="DC22" s="5">
        <v>0</v>
      </c>
      <c r="DD22" s="5">
        <v>0</v>
      </c>
      <c r="DE22" s="5">
        <v>0</v>
      </c>
      <c r="DF22" s="5">
        <v>0</v>
      </c>
      <c r="DG22" s="19"/>
      <c r="DH22" s="5">
        <v>1</v>
      </c>
      <c r="DI22" s="5">
        <v>1800000</v>
      </c>
      <c r="DJ22" s="5">
        <v>1</v>
      </c>
      <c r="DK22" s="5">
        <v>1800000</v>
      </c>
      <c r="DL22" s="5">
        <v>0</v>
      </c>
      <c r="DM22" s="5">
        <v>0</v>
      </c>
      <c r="DN22" s="5">
        <v>1800000</v>
      </c>
      <c r="DO22" s="5">
        <v>0</v>
      </c>
      <c r="DP22" s="5">
        <v>13</v>
      </c>
      <c r="DQ22" s="5">
        <v>21600000</v>
      </c>
      <c r="DR22" s="19"/>
      <c r="DS22" s="5">
        <v>3</v>
      </c>
      <c r="DT22" s="5">
        <v>435177</v>
      </c>
      <c r="DU22" s="5">
        <v>3</v>
      </c>
      <c r="DV22" s="5">
        <v>96778</v>
      </c>
      <c r="DW22" s="5">
        <v>0</v>
      </c>
      <c r="DX22" s="5">
        <v>284704</v>
      </c>
      <c r="DY22" s="5">
        <v>381482</v>
      </c>
      <c r="DZ22" s="5">
        <v>53695</v>
      </c>
      <c r="EA22" s="5">
        <v>184</v>
      </c>
      <c r="EB22" s="5">
        <v>12806922</v>
      </c>
      <c r="EC22" s="19"/>
      <c r="ED22" s="5"/>
      <c r="EE22" s="5">
        <v>0</v>
      </c>
      <c r="EF22" s="5"/>
      <c r="EG22" s="5">
        <v>0</v>
      </c>
      <c r="EH22" s="5">
        <v>0</v>
      </c>
      <c r="EI22" s="5">
        <v>0</v>
      </c>
      <c r="EJ22" s="5">
        <v>0</v>
      </c>
      <c r="EK22" s="5">
        <v>0</v>
      </c>
      <c r="EL22" s="5"/>
      <c r="EM22" s="5">
        <v>5653880</v>
      </c>
    </row>
    <row r="23" spans="1:143" s="93" customFormat="1" ht="17.25" customHeight="1" x14ac:dyDescent="0.15">
      <c r="A23" s="7" t="s">
        <v>164</v>
      </c>
      <c r="B23" s="5">
        <v>5</v>
      </c>
      <c r="C23" s="5">
        <v>11950544</v>
      </c>
      <c r="D23" s="5">
        <v>4</v>
      </c>
      <c r="E23" s="5">
        <v>4099960</v>
      </c>
      <c r="F23" s="5">
        <v>0</v>
      </c>
      <c r="G23" s="5">
        <v>286877</v>
      </c>
      <c r="H23" s="5">
        <v>4386837</v>
      </c>
      <c r="I23" s="5">
        <v>7563708</v>
      </c>
      <c r="J23" s="5">
        <v>523</v>
      </c>
      <c r="K23" s="5">
        <v>984346882</v>
      </c>
      <c r="L23" s="19"/>
      <c r="M23" s="5">
        <v>5</v>
      </c>
      <c r="N23" s="5">
        <v>11950544</v>
      </c>
      <c r="O23" s="5">
        <v>4</v>
      </c>
      <c r="P23" s="5">
        <v>4099960</v>
      </c>
      <c r="Q23" s="5">
        <v>0</v>
      </c>
      <c r="R23" s="5">
        <v>286877</v>
      </c>
      <c r="S23" s="5">
        <v>4386837</v>
      </c>
      <c r="T23" s="5">
        <v>7563708</v>
      </c>
      <c r="U23" s="5">
        <v>523</v>
      </c>
      <c r="V23" s="5">
        <v>978693002</v>
      </c>
      <c r="W23" s="19"/>
      <c r="X23" s="5">
        <v>0</v>
      </c>
      <c r="Y23" s="5">
        <v>2484100</v>
      </c>
      <c r="Z23" s="5">
        <v>0</v>
      </c>
      <c r="AA23" s="5">
        <v>0</v>
      </c>
      <c r="AB23" s="5">
        <v>0</v>
      </c>
      <c r="AC23" s="5">
        <v>0</v>
      </c>
      <c r="AD23" s="5">
        <v>0</v>
      </c>
      <c r="AE23" s="5">
        <v>2484100</v>
      </c>
      <c r="AF23" s="5">
        <v>220</v>
      </c>
      <c r="AG23" s="5">
        <v>410397716</v>
      </c>
      <c r="AH23" s="19"/>
      <c r="AI23" s="5">
        <v>0</v>
      </c>
      <c r="AJ23" s="5">
        <v>2429566</v>
      </c>
      <c r="AK23" s="5">
        <v>0</v>
      </c>
      <c r="AL23" s="5">
        <v>0</v>
      </c>
      <c r="AM23" s="5">
        <v>0</v>
      </c>
      <c r="AN23" s="5">
        <v>0</v>
      </c>
      <c r="AO23" s="5">
        <v>0</v>
      </c>
      <c r="AP23" s="5">
        <v>2429566</v>
      </c>
      <c r="AQ23" s="5">
        <v>51</v>
      </c>
      <c r="AR23" s="5">
        <v>319522446</v>
      </c>
      <c r="AS23" s="19"/>
      <c r="AT23" s="5">
        <v>0</v>
      </c>
      <c r="AU23" s="5">
        <v>414300</v>
      </c>
      <c r="AV23" s="5">
        <v>0</v>
      </c>
      <c r="AW23" s="5">
        <v>0</v>
      </c>
      <c r="AX23" s="5">
        <v>0</v>
      </c>
      <c r="AY23" s="5">
        <v>20100</v>
      </c>
      <c r="AZ23" s="5">
        <v>20100</v>
      </c>
      <c r="BA23" s="5">
        <v>394200</v>
      </c>
      <c r="BB23" s="5">
        <v>8</v>
      </c>
      <c r="BC23" s="5">
        <v>10333100</v>
      </c>
      <c r="BD23" s="19"/>
      <c r="BE23" s="5">
        <v>0</v>
      </c>
      <c r="BF23" s="5">
        <v>0</v>
      </c>
      <c r="BG23" s="5">
        <v>0</v>
      </c>
      <c r="BH23" s="5">
        <v>0</v>
      </c>
      <c r="BI23" s="5">
        <v>0</v>
      </c>
      <c r="BJ23" s="5">
        <v>0</v>
      </c>
      <c r="BK23" s="5">
        <v>0</v>
      </c>
      <c r="BL23" s="5">
        <v>0</v>
      </c>
      <c r="BM23" s="5">
        <v>0</v>
      </c>
      <c r="BN23" s="5">
        <v>0</v>
      </c>
      <c r="BO23" s="19"/>
      <c r="BP23" s="6">
        <v>0</v>
      </c>
      <c r="BQ23" s="6">
        <v>2181700</v>
      </c>
      <c r="BR23" s="6">
        <v>0</v>
      </c>
      <c r="BS23" s="6">
        <v>0</v>
      </c>
      <c r="BT23" s="6">
        <v>0</v>
      </c>
      <c r="BU23" s="6">
        <v>0</v>
      </c>
      <c r="BV23" s="6">
        <v>0</v>
      </c>
      <c r="BW23" s="6">
        <v>2181700</v>
      </c>
      <c r="BX23" s="6">
        <v>21</v>
      </c>
      <c r="BY23" s="6">
        <v>149829572</v>
      </c>
      <c r="BZ23" s="19"/>
      <c r="CA23" s="5">
        <v>1</v>
      </c>
      <c r="CB23" s="5">
        <v>2187400</v>
      </c>
      <c r="CC23" s="5">
        <v>1</v>
      </c>
      <c r="CD23" s="5">
        <v>2209400</v>
      </c>
      <c r="CE23" s="5">
        <v>0</v>
      </c>
      <c r="CF23" s="5">
        <v>0</v>
      </c>
      <c r="CG23" s="5">
        <v>2209400</v>
      </c>
      <c r="CH23" s="5">
        <v>-22000</v>
      </c>
      <c r="CI23" s="5">
        <v>25</v>
      </c>
      <c r="CJ23" s="5">
        <v>54107104</v>
      </c>
      <c r="CK23" s="19"/>
      <c r="CL23" s="5">
        <v>0</v>
      </c>
      <c r="CM23" s="5">
        <v>0</v>
      </c>
      <c r="CN23" s="5">
        <v>0</v>
      </c>
      <c r="CO23" s="5">
        <v>0</v>
      </c>
      <c r="CP23" s="5">
        <v>0</v>
      </c>
      <c r="CQ23" s="5">
        <v>0</v>
      </c>
      <c r="CR23" s="5">
        <v>0</v>
      </c>
      <c r="CS23" s="5">
        <v>0</v>
      </c>
      <c r="CT23" s="5">
        <v>0</v>
      </c>
      <c r="CU23" s="5">
        <v>0</v>
      </c>
      <c r="CV23" s="19"/>
      <c r="CW23" s="5">
        <v>0</v>
      </c>
      <c r="CX23" s="5">
        <v>0</v>
      </c>
      <c r="CY23" s="5">
        <v>0</v>
      </c>
      <c r="CZ23" s="5">
        <v>0</v>
      </c>
      <c r="DA23" s="5">
        <v>0</v>
      </c>
      <c r="DB23" s="5">
        <v>0</v>
      </c>
      <c r="DC23" s="5">
        <v>0</v>
      </c>
      <c r="DD23" s="5">
        <v>0</v>
      </c>
      <c r="DE23" s="5">
        <v>0</v>
      </c>
      <c r="DF23" s="5">
        <v>0</v>
      </c>
      <c r="DG23" s="19"/>
      <c r="DH23" s="5">
        <v>1</v>
      </c>
      <c r="DI23" s="5">
        <v>1800000</v>
      </c>
      <c r="DJ23" s="5">
        <v>1</v>
      </c>
      <c r="DK23" s="5">
        <v>1800000</v>
      </c>
      <c r="DL23" s="5">
        <v>0</v>
      </c>
      <c r="DM23" s="5">
        <v>0</v>
      </c>
      <c r="DN23" s="5">
        <v>1800000</v>
      </c>
      <c r="DO23" s="5">
        <v>0</v>
      </c>
      <c r="DP23" s="5">
        <v>13</v>
      </c>
      <c r="DQ23" s="5">
        <v>21600000</v>
      </c>
      <c r="DR23" s="19"/>
      <c r="DS23" s="5">
        <v>3</v>
      </c>
      <c r="DT23" s="5">
        <v>453478</v>
      </c>
      <c r="DU23" s="5">
        <v>2</v>
      </c>
      <c r="DV23" s="5">
        <v>90560</v>
      </c>
      <c r="DW23" s="5">
        <v>0</v>
      </c>
      <c r="DX23" s="5">
        <v>266777</v>
      </c>
      <c r="DY23" s="5">
        <v>357337</v>
      </c>
      <c r="DZ23" s="5">
        <v>96142</v>
      </c>
      <c r="EA23" s="5">
        <v>185</v>
      </c>
      <c r="EB23" s="5">
        <v>12903063</v>
      </c>
      <c r="EC23" s="19"/>
      <c r="ED23" s="5"/>
      <c r="EE23" s="5">
        <v>0</v>
      </c>
      <c r="EF23" s="5"/>
      <c r="EG23" s="5">
        <v>0</v>
      </c>
      <c r="EH23" s="5">
        <v>0</v>
      </c>
      <c r="EI23" s="5">
        <v>0</v>
      </c>
      <c r="EJ23" s="5">
        <v>0</v>
      </c>
      <c r="EK23" s="5">
        <v>0</v>
      </c>
      <c r="EL23" s="5"/>
      <c r="EM23" s="5">
        <v>5653880</v>
      </c>
    </row>
    <row r="24" spans="1:143" s="93" customFormat="1" ht="17.25" customHeight="1" x14ac:dyDescent="0.15">
      <c r="A24" s="7" t="s">
        <v>165</v>
      </c>
      <c r="B24" s="5">
        <v>5</v>
      </c>
      <c r="C24" s="5">
        <v>11851694</v>
      </c>
      <c r="D24" s="5">
        <v>10</v>
      </c>
      <c r="E24" s="5">
        <v>23483197</v>
      </c>
      <c r="F24" s="5">
        <v>0</v>
      </c>
      <c r="G24" s="5">
        <v>322651</v>
      </c>
      <c r="H24" s="5">
        <v>23805848</v>
      </c>
      <c r="I24" s="5">
        <v>-11954154</v>
      </c>
      <c r="J24" s="5">
        <v>518</v>
      </c>
      <c r="K24" s="5">
        <v>972392727</v>
      </c>
      <c r="L24" s="19"/>
      <c r="M24" s="5">
        <v>5</v>
      </c>
      <c r="N24" s="5">
        <v>11851694</v>
      </c>
      <c r="O24" s="5">
        <v>10</v>
      </c>
      <c r="P24" s="5">
        <v>23122597</v>
      </c>
      <c r="Q24" s="5">
        <v>0</v>
      </c>
      <c r="R24" s="5">
        <v>322651</v>
      </c>
      <c r="S24" s="5">
        <v>23445248</v>
      </c>
      <c r="T24" s="5">
        <v>-11593554</v>
      </c>
      <c r="U24" s="5">
        <v>518</v>
      </c>
      <c r="V24" s="5">
        <v>967099447</v>
      </c>
      <c r="W24" s="19"/>
      <c r="X24" s="5">
        <v>0</v>
      </c>
      <c r="Y24" s="5">
        <v>2432000</v>
      </c>
      <c r="Z24" s="5">
        <v>2</v>
      </c>
      <c r="AA24" s="5">
        <v>2188400</v>
      </c>
      <c r="AB24" s="5">
        <v>0</v>
      </c>
      <c r="AC24" s="5">
        <v>0</v>
      </c>
      <c r="AD24" s="5">
        <v>2188400</v>
      </c>
      <c r="AE24" s="5">
        <v>243600</v>
      </c>
      <c r="AF24" s="5">
        <v>218</v>
      </c>
      <c r="AG24" s="5">
        <v>410641316</v>
      </c>
      <c r="AH24" s="19"/>
      <c r="AI24" s="5">
        <v>0</v>
      </c>
      <c r="AJ24" s="5">
        <v>2962280</v>
      </c>
      <c r="AK24" s="5">
        <v>2</v>
      </c>
      <c r="AL24" s="5">
        <v>7707810</v>
      </c>
      <c r="AM24" s="5">
        <v>0</v>
      </c>
      <c r="AN24" s="5">
        <v>0</v>
      </c>
      <c r="AO24" s="5">
        <v>7707810</v>
      </c>
      <c r="AP24" s="5">
        <v>-4745530</v>
      </c>
      <c r="AQ24" s="5">
        <v>49</v>
      </c>
      <c r="AR24" s="5">
        <v>314776917</v>
      </c>
      <c r="AS24" s="19"/>
      <c r="AT24" s="5">
        <v>0</v>
      </c>
      <c r="AU24" s="5">
        <v>0</v>
      </c>
      <c r="AV24" s="5">
        <v>0</v>
      </c>
      <c r="AW24" s="5">
        <v>0</v>
      </c>
      <c r="AX24" s="5">
        <v>0</v>
      </c>
      <c r="AY24" s="5">
        <v>0</v>
      </c>
      <c r="AZ24" s="5">
        <v>0</v>
      </c>
      <c r="BA24" s="5">
        <v>0</v>
      </c>
      <c r="BB24" s="5">
        <v>8</v>
      </c>
      <c r="BC24" s="5">
        <v>10333100</v>
      </c>
      <c r="BD24" s="19"/>
      <c r="BE24" s="5">
        <v>0</v>
      </c>
      <c r="BF24" s="5">
        <v>0</v>
      </c>
      <c r="BG24" s="5">
        <v>0</v>
      </c>
      <c r="BH24" s="5">
        <v>0</v>
      </c>
      <c r="BI24" s="5">
        <v>0</v>
      </c>
      <c r="BJ24" s="5">
        <v>0</v>
      </c>
      <c r="BK24" s="5">
        <v>0</v>
      </c>
      <c r="BL24" s="5">
        <v>0</v>
      </c>
      <c r="BM24" s="5">
        <v>0</v>
      </c>
      <c r="BN24" s="5">
        <v>0</v>
      </c>
      <c r="BO24" s="19"/>
      <c r="BP24" s="6">
        <v>0</v>
      </c>
      <c r="BQ24" s="6">
        <v>2033600</v>
      </c>
      <c r="BR24" s="6">
        <v>2</v>
      </c>
      <c r="BS24" s="6">
        <v>8810696</v>
      </c>
      <c r="BT24" s="6">
        <v>0</v>
      </c>
      <c r="BU24" s="6">
        <v>0</v>
      </c>
      <c r="BV24" s="6">
        <v>8810696</v>
      </c>
      <c r="BW24" s="6">
        <v>-6777096</v>
      </c>
      <c r="BX24" s="6">
        <v>19</v>
      </c>
      <c r="BY24" s="6">
        <v>143052476</v>
      </c>
      <c r="BZ24" s="19"/>
      <c r="CA24" s="5">
        <v>1</v>
      </c>
      <c r="CB24" s="5">
        <v>2207200</v>
      </c>
      <c r="CC24" s="5">
        <v>1</v>
      </c>
      <c r="CD24" s="5">
        <v>2554704</v>
      </c>
      <c r="CE24" s="5">
        <v>0</v>
      </c>
      <c r="CF24" s="5">
        <v>0</v>
      </c>
      <c r="CG24" s="5">
        <v>2554704</v>
      </c>
      <c r="CH24" s="5">
        <v>-347504</v>
      </c>
      <c r="CI24" s="5">
        <v>25</v>
      </c>
      <c r="CJ24" s="5">
        <v>53759600</v>
      </c>
      <c r="CK24" s="19"/>
      <c r="CL24" s="5">
        <v>0</v>
      </c>
      <c r="CM24" s="5">
        <v>0</v>
      </c>
      <c r="CN24" s="5">
        <v>0</v>
      </c>
      <c r="CO24" s="5">
        <v>0</v>
      </c>
      <c r="CP24" s="5">
        <v>0</v>
      </c>
      <c r="CQ24" s="5">
        <v>0</v>
      </c>
      <c r="CR24" s="5">
        <v>0</v>
      </c>
      <c r="CS24" s="5">
        <v>0</v>
      </c>
      <c r="CT24" s="5">
        <v>0</v>
      </c>
      <c r="CU24" s="5">
        <v>0</v>
      </c>
      <c r="CV24" s="19"/>
      <c r="CW24" s="5">
        <v>0</v>
      </c>
      <c r="CX24" s="5">
        <v>0</v>
      </c>
      <c r="CY24" s="5">
        <v>0</v>
      </c>
      <c r="CZ24" s="5">
        <v>0</v>
      </c>
      <c r="DA24" s="5">
        <v>0</v>
      </c>
      <c r="DB24" s="5">
        <v>0</v>
      </c>
      <c r="DC24" s="5">
        <v>0</v>
      </c>
      <c r="DD24" s="5">
        <v>0</v>
      </c>
      <c r="DE24" s="5">
        <v>0</v>
      </c>
      <c r="DF24" s="5">
        <v>0</v>
      </c>
      <c r="DG24" s="19"/>
      <c r="DH24" s="5">
        <v>1</v>
      </c>
      <c r="DI24" s="5">
        <v>1800000</v>
      </c>
      <c r="DJ24" s="5">
        <v>1</v>
      </c>
      <c r="DK24" s="5">
        <v>1800000</v>
      </c>
      <c r="DL24" s="5">
        <v>0</v>
      </c>
      <c r="DM24" s="5">
        <v>0</v>
      </c>
      <c r="DN24" s="5">
        <v>1800000</v>
      </c>
      <c r="DO24" s="5">
        <v>0</v>
      </c>
      <c r="DP24" s="5">
        <v>13</v>
      </c>
      <c r="DQ24" s="5">
        <v>21600000</v>
      </c>
      <c r="DR24" s="19"/>
      <c r="DS24" s="5">
        <v>3</v>
      </c>
      <c r="DT24" s="5">
        <v>416614</v>
      </c>
      <c r="DU24" s="5">
        <v>2</v>
      </c>
      <c r="DV24" s="5">
        <v>60987</v>
      </c>
      <c r="DW24" s="5">
        <v>0</v>
      </c>
      <c r="DX24" s="5">
        <v>322651</v>
      </c>
      <c r="DY24" s="5">
        <v>383638</v>
      </c>
      <c r="DZ24" s="5">
        <v>32975</v>
      </c>
      <c r="EA24" s="5">
        <v>186</v>
      </c>
      <c r="EB24" s="5">
        <v>12936039</v>
      </c>
      <c r="EC24" s="19"/>
      <c r="ED24" s="5"/>
      <c r="EE24" s="5">
        <v>0</v>
      </c>
      <c r="EF24" s="5"/>
      <c r="EG24" s="5">
        <v>360600</v>
      </c>
      <c r="EH24" s="5">
        <v>0</v>
      </c>
      <c r="EI24" s="5">
        <v>0</v>
      </c>
      <c r="EJ24" s="5">
        <v>360600</v>
      </c>
      <c r="EK24" s="5">
        <v>-360600</v>
      </c>
      <c r="EL24" s="5"/>
      <c r="EM24" s="5">
        <v>5293280</v>
      </c>
    </row>
    <row r="25" spans="1:143" s="93" customFormat="1" ht="17.25" customHeight="1" x14ac:dyDescent="0.15">
      <c r="A25" s="7" t="s">
        <v>166</v>
      </c>
      <c r="B25" s="5">
        <v>9</v>
      </c>
      <c r="C25" s="5">
        <v>11045005</v>
      </c>
      <c r="D25" s="5">
        <v>5</v>
      </c>
      <c r="E25" s="5">
        <v>4083431</v>
      </c>
      <c r="F25" s="5">
        <v>0</v>
      </c>
      <c r="G25" s="5">
        <v>245519</v>
      </c>
      <c r="H25" s="5">
        <v>4328951</v>
      </c>
      <c r="I25" s="5">
        <v>6716054</v>
      </c>
      <c r="J25" s="5">
        <v>522</v>
      </c>
      <c r="K25" s="5">
        <v>979108781</v>
      </c>
      <c r="L25" s="19"/>
      <c r="M25" s="5">
        <v>9</v>
      </c>
      <c r="N25" s="5">
        <v>11045005</v>
      </c>
      <c r="O25" s="5">
        <v>5</v>
      </c>
      <c r="P25" s="5">
        <v>4083431</v>
      </c>
      <c r="Q25" s="5">
        <v>0</v>
      </c>
      <c r="R25" s="5">
        <v>245519</v>
      </c>
      <c r="S25" s="5">
        <v>4328951</v>
      </c>
      <c r="T25" s="5">
        <v>6716054</v>
      </c>
      <c r="U25" s="5">
        <v>522</v>
      </c>
      <c r="V25" s="5">
        <v>973815501</v>
      </c>
      <c r="W25" s="19"/>
      <c r="X25" s="5">
        <v>2</v>
      </c>
      <c r="Y25" s="5">
        <v>2421400</v>
      </c>
      <c r="Z25" s="5">
        <v>0</v>
      </c>
      <c r="AA25" s="5">
        <v>0</v>
      </c>
      <c r="AB25" s="5">
        <v>0</v>
      </c>
      <c r="AC25" s="5">
        <v>0</v>
      </c>
      <c r="AD25" s="5">
        <v>0</v>
      </c>
      <c r="AE25" s="5">
        <v>2421400</v>
      </c>
      <c r="AF25" s="5">
        <v>220</v>
      </c>
      <c r="AG25" s="5">
        <v>413062716</v>
      </c>
      <c r="AH25" s="19"/>
      <c r="AI25" s="5">
        <v>1</v>
      </c>
      <c r="AJ25" s="5">
        <v>2470665</v>
      </c>
      <c r="AK25" s="5">
        <v>0</v>
      </c>
      <c r="AL25" s="5">
        <v>0</v>
      </c>
      <c r="AM25" s="5">
        <v>0</v>
      </c>
      <c r="AN25" s="5">
        <v>0</v>
      </c>
      <c r="AO25" s="5">
        <v>0</v>
      </c>
      <c r="AP25" s="5">
        <v>2470665</v>
      </c>
      <c r="AQ25" s="5">
        <v>50</v>
      </c>
      <c r="AR25" s="5">
        <v>317247582</v>
      </c>
      <c r="AS25" s="19"/>
      <c r="AT25" s="5">
        <v>0</v>
      </c>
      <c r="AU25" s="5">
        <v>0</v>
      </c>
      <c r="AV25" s="5">
        <v>0</v>
      </c>
      <c r="AW25" s="5">
        <v>0</v>
      </c>
      <c r="AX25" s="5">
        <v>0</v>
      </c>
      <c r="AY25" s="5">
        <v>20300</v>
      </c>
      <c r="AZ25" s="5">
        <v>20300</v>
      </c>
      <c r="BA25" s="5">
        <v>-20300</v>
      </c>
      <c r="BB25" s="5">
        <v>8</v>
      </c>
      <c r="BC25" s="5">
        <v>10312800</v>
      </c>
      <c r="BD25" s="19"/>
      <c r="BE25" s="5">
        <v>0</v>
      </c>
      <c r="BF25" s="5">
        <v>0</v>
      </c>
      <c r="BG25" s="5">
        <v>0</v>
      </c>
      <c r="BH25" s="5">
        <v>0</v>
      </c>
      <c r="BI25" s="5">
        <v>0</v>
      </c>
      <c r="BJ25" s="5">
        <v>0</v>
      </c>
      <c r="BK25" s="5">
        <v>0</v>
      </c>
      <c r="BL25" s="5">
        <v>0</v>
      </c>
      <c r="BM25" s="5">
        <v>0</v>
      </c>
      <c r="BN25" s="5">
        <v>0</v>
      </c>
      <c r="BO25" s="19"/>
      <c r="BP25" s="6">
        <v>1</v>
      </c>
      <c r="BQ25" s="6">
        <v>1899200</v>
      </c>
      <c r="BR25" s="6">
        <v>0</v>
      </c>
      <c r="BS25" s="6">
        <v>0</v>
      </c>
      <c r="BT25" s="6">
        <v>0</v>
      </c>
      <c r="BU25" s="6">
        <v>0</v>
      </c>
      <c r="BV25" s="6">
        <v>0</v>
      </c>
      <c r="BW25" s="6">
        <v>1899200</v>
      </c>
      <c r="BX25" s="6">
        <v>20</v>
      </c>
      <c r="BY25" s="6">
        <v>144951676</v>
      </c>
      <c r="BZ25" s="19"/>
      <c r="CA25" s="5">
        <v>1</v>
      </c>
      <c r="CB25" s="5">
        <v>1999400</v>
      </c>
      <c r="CC25" s="5">
        <v>1</v>
      </c>
      <c r="CD25" s="5">
        <v>2199500</v>
      </c>
      <c r="CE25" s="5">
        <v>0</v>
      </c>
      <c r="CF25" s="5">
        <v>0</v>
      </c>
      <c r="CG25" s="5">
        <v>2199500</v>
      </c>
      <c r="CH25" s="5">
        <v>-200100</v>
      </c>
      <c r="CI25" s="5">
        <v>25</v>
      </c>
      <c r="CJ25" s="5">
        <v>53559500</v>
      </c>
      <c r="CK25" s="19"/>
      <c r="CL25" s="5">
        <v>0</v>
      </c>
      <c r="CM25" s="5">
        <v>0</v>
      </c>
      <c r="CN25" s="5">
        <v>0</v>
      </c>
      <c r="CO25" s="5">
        <v>0</v>
      </c>
      <c r="CP25" s="5">
        <v>0</v>
      </c>
      <c r="CQ25" s="5">
        <v>0</v>
      </c>
      <c r="CR25" s="5">
        <v>0</v>
      </c>
      <c r="CS25" s="5">
        <v>0</v>
      </c>
      <c r="CT25" s="5">
        <v>0</v>
      </c>
      <c r="CU25" s="5">
        <v>0</v>
      </c>
      <c r="CV25" s="19"/>
      <c r="CW25" s="5">
        <v>0</v>
      </c>
      <c r="CX25" s="5">
        <v>0</v>
      </c>
      <c r="CY25" s="5">
        <v>0</v>
      </c>
      <c r="CZ25" s="5">
        <v>0</v>
      </c>
      <c r="DA25" s="5">
        <v>0</v>
      </c>
      <c r="DB25" s="5">
        <v>0</v>
      </c>
      <c r="DC25" s="5">
        <v>0</v>
      </c>
      <c r="DD25" s="5">
        <v>0</v>
      </c>
      <c r="DE25" s="5">
        <v>0</v>
      </c>
      <c r="DF25" s="5">
        <v>0</v>
      </c>
      <c r="DG25" s="19"/>
      <c r="DH25" s="5">
        <v>1</v>
      </c>
      <c r="DI25" s="5">
        <v>1800000</v>
      </c>
      <c r="DJ25" s="5">
        <v>1</v>
      </c>
      <c r="DK25" s="5">
        <v>1800000</v>
      </c>
      <c r="DL25" s="5">
        <v>0</v>
      </c>
      <c r="DM25" s="5">
        <v>0</v>
      </c>
      <c r="DN25" s="5">
        <v>1800000</v>
      </c>
      <c r="DO25" s="5">
        <v>0</v>
      </c>
      <c r="DP25" s="5">
        <v>13</v>
      </c>
      <c r="DQ25" s="5">
        <v>21600000</v>
      </c>
      <c r="DR25" s="19"/>
      <c r="DS25" s="5">
        <v>3</v>
      </c>
      <c r="DT25" s="5">
        <v>454340</v>
      </c>
      <c r="DU25" s="5">
        <v>3</v>
      </c>
      <c r="DV25" s="5">
        <v>83931</v>
      </c>
      <c r="DW25" s="5">
        <v>0</v>
      </c>
      <c r="DX25" s="5">
        <v>225219</v>
      </c>
      <c r="DY25" s="5">
        <v>309151</v>
      </c>
      <c r="DZ25" s="5">
        <v>145189</v>
      </c>
      <c r="EA25" s="5">
        <v>186</v>
      </c>
      <c r="EB25" s="5">
        <v>13081227</v>
      </c>
      <c r="EC25" s="19"/>
      <c r="ED25" s="5"/>
      <c r="EE25" s="5">
        <v>0</v>
      </c>
      <c r="EF25" s="5"/>
      <c r="EG25" s="5">
        <v>0</v>
      </c>
      <c r="EH25" s="5">
        <v>0</v>
      </c>
      <c r="EI25" s="5">
        <v>0</v>
      </c>
      <c r="EJ25" s="5">
        <v>0</v>
      </c>
      <c r="EK25" s="5">
        <v>0</v>
      </c>
      <c r="EL25" s="5"/>
      <c r="EM25" s="5">
        <v>5293280</v>
      </c>
    </row>
    <row r="26" spans="1:143" s="93" customFormat="1" ht="17.25" customHeight="1" x14ac:dyDescent="0.15">
      <c r="A26" s="7" t="s">
        <v>167</v>
      </c>
      <c r="B26" s="5">
        <v>5</v>
      </c>
      <c r="C26" s="5">
        <v>12303299</v>
      </c>
      <c r="D26" s="5">
        <v>5</v>
      </c>
      <c r="E26" s="5">
        <v>5170023</v>
      </c>
      <c r="F26" s="5">
        <v>0</v>
      </c>
      <c r="G26" s="5">
        <v>343472</v>
      </c>
      <c r="H26" s="5">
        <v>5513495</v>
      </c>
      <c r="I26" s="5">
        <v>6789804</v>
      </c>
      <c r="J26" s="5">
        <v>522</v>
      </c>
      <c r="K26" s="5">
        <v>985898585</v>
      </c>
      <c r="L26" s="19"/>
      <c r="M26" s="5">
        <v>5</v>
      </c>
      <c r="N26" s="5">
        <v>12303299</v>
      </c>
      <c r="O26" s="5">
        <v>5</v>
      </c>
      <c r="P26" s="5">
        <v>5170023</v>
      </c>
      <c r="Q26" s="5">
        <v>0</v>
      </c>
      <c r="R26" s="5">
        <v>343472</v>
      </c>
      <c r="S26" s="5">
        <v>5513495</v>
      </c>
      <c r="T26" s="5">
        <v>6789804</v>
      </c>
      <c r="U26" s="5">
        <v>522</v>
      </c>
      <c r="V26" s="5">
        <v>980605305</v>
      </c>
      <c r="W26" s="19"/>
      <c r="X26" s="5">
        <v>0</v>
      </c>
      <c r="Y26" s="5">
        <v>2695800</v>
      </c>
      <c r="Z26" s="5">
        <v>1</v>
      </c>
      <c r="AA26" s="5">
        <v>911700</v>
      </c>
      <c r="AB26" s="5">
        <v>0</v>
      </c>
      <c r="AC26" s="5">
        <v>0</v>
      </c>
      <c r="AD26" s="5">
        <v>911700</v>
      </c>
      <c r="AE26" s="5">
        <v>1784100</v>
      </c>
      <c r="AF26" s="5">
        <v>219</v>
      </c>
      <c r="AG26" s="5">
        <v>414846816</v>
      </c>
      <c r="AH26" s="19"/>
      <c r="AI26" s="5">
        <v>0</v>
      </c>
      <c r="AJ26" s="5">
        <v>2476965</v>
      </c>
      <c r="AK26" s="5">
        <v>0</v>
      </c>
      <c r="AL26" s="5">
        <v>0</v>
      </c>
      <c r="AM26" s="5">
        <v>0</v>
      </c>
      <c r="AN26" s="5">
        <v>0</v>
      </c>
      <c r="AO26" s="5">
        <v>0</v>
      </c>
      <c r="AP26" s="5">
        <v>2476965</v>
      </c>
      <c r="AQ26" s="5">
        <v>50</v>
      </c>
      <c r="AR26" s="5">
        <v>319724547</v>
      </c>
      <c r="AS26" s="19"/>
      <c r="AT26" s="5">
        <v>0</v>
      </c>
      <c r="AU26" s="5">
        <v>410300</v>
      </c>
      <c r="AV26" s="5">
        <v>0</v>
      </c>
      <c r="AW26" s="5">
        <v>0</v>
      </c>
      <c r="AX26" s="5">
        <v>0</v>
      </c>
      <c r="AY26" s="5">
        <v>20100</v>
      </c>
      <c r="AZ26" s="5">
        <v>20100</v>
      </c>
      <c r="BA26" s="5">
        <v>390200</v>
      </c>
      <c r="BB26" s="5">
        <v>8</v>
      </c>
      <c r="BC26" s="5">
        <v>10703000</v>
      </c>
      <c r="BD26" s="19"/>
      <c r="BE26" s="5">
        <v>0</v>
      </c>
      <c r="BF26" s="5">
        <v>0</v>
      </c>
      <c r="BG26" s="5">
        <v>0</v>
      </c>
      <c r="BH26" s="5">
        <v>0</v>
      </c>
      <c r="BI26" s="5">
        <v>0</v>
      </c>
      <c r="BJ26" s="5">
        <v>0</v>
      </c>
      <c r="BK26" s="5">
        <v>0</v>
      </c>
      <c r="BL26" s="5">
        <v>0</v>
      </c>
      <c r="BM26" s="5">
        <v>0</v>
      </c>
      <c r="BN26" s="5">
        <v>0</v>
      </c>
      <c r="BO26" s="19"/>
      <c r="BP26" s="6">
        <v>0</v>
      </c>
      <c r="BQ26" s="6">
        <v>2279600</v>
      </c>
      <c r="BR26" s="6">
        <v>0</v>
      </c>
      <c r="BS26" s="6">
        <v>0</v>
      </c>
      <c r="BT26" s="6">
        <v>0</v>
      </c>
      <c r="BU26" s="6">
        <v>0</v>
      </c>
      <c r="BV26" s="6">
        <v>0</v>
      </c>
      <c r="BW26" s="6">
        <v>2279600</v>
      </c>
      <c r="BX26" s="6">
        <v>20</v>
      </c>
      <c r="BY26" s="6">
        <v>147231276</v>
      </c>
      <c r="BZ26" s="19"/>
      <c r="CA26" s="5">
        <v>1</v>
      </c>
      <c r="CB26" s="5">
        <v>2314100</v>
      </c>
      <c r="CC26" s="5">
        <v>1</v>
      </c>
      <c r="CD26" s="5">
        <v>2376000</v>
      </c>
      <c r="CE26" s="5">
        <v>0</v>
      </c>
      <c r="CF26" s="5">
        <v>0</v>
      </c>
      <c r="CG26" s="5">
        <v>2376000</v>
      </c>
      <c r="CH26" s="5">
        <v>-61900</v>
      </c>
      <c r="CI26" s="5">
        <v>25</v>
      </c>
      <c r="CJ26" s="5">
        <v>53497600</v>
      </c>
      <c r="CK26" s="19"/>
      <c r="CL26" s="5">
        <v>0</v>
      </c>
      <c r="CM26" s="5">
        <v>0</v>
      </c>
      <c r="CN26" s="5">
        <v>0</v>
      </c>
      <c r="CO26" s="5">
        <v>0</v>
      </c>
      <c r="CP26" s="5">
        <v>0</v>
      </c>
      <c r="CQ26" s="5">
        <v>0</v>
      </c>
      <c r="CR26" s="5">
        <v>0</v>
      </c>
      <c r="CS26" s="5">
        <v>0</v>
      </c>
      <c r="CT26" s="5">
        <v>0</v>
      </c>
      <c r="CU26" s="5">
        <v>0</v>
      </c>
      <c r="CV26" s="19"/>
      <c r="CW26" s="5">
        <v>0</v>
      </c>
      <c r="CX26" s="5">
        <v>0</v>
      </c>
      <c r="CY26" s="5">
        <v>0</v>
      </c>
      <c r="CZ26" s="5">
        <v>0</v>
      </c>
      <c r="DA26" s="5">
        <v>0</v>
      </c>
      <c r="DB26" s="5">
        <v>0</v>
      </c>
      <c r="DC26" s="5">
        <v>0</v>
      </c>
      <c r="DD26" s="5">
        <v>0</v>
      </c>
      <c r="DE26" s="5">
        <v>0</v>
      </c>
      <c r="DF26" s="5">
        <v>0</v>
      </c>
      <c r="DG26" s="19"/>
      <c r="DH26" s="5">
        <v>1</v>
      </c>
      <c r="DI26" s="5">
        <v>1800000</v>
      </c>
      <c r="DJ26" s="5">
        <v>1</v>
      </c>
      <c r="DK26" s="5">
        <v>1800000</v>
      </c>
      <c r="DL26" s="5">
        <v>0</v>
      </c>
      <c r="DM26" s="5">
        <v>0</v>
      </c>
      <c r="DN26" s="5">
        <v>1800000</v>
      </c>
      <c r="DO26" s="5">
        <v>0</v>
      </c>
      <c r="DP26" s="5">
        <v>13</v>
      </c>
      <c r="DQ26" s="5">
        <v>21600000</v>
      </c>
      <c r="DR26" s="19"/>
      <c r="DS26" s="5">
        <v>3</v>
      </c>
      <c r="DT26" s="5">
        <v>326534</v>
      </c>
      <c r="DU26" s="5">
        <v>2</v>
      </c>
      <c r="DV26" s="5">
        <v>82323</v>
      </c>
      <c r="DW26" s="5">
        <v>0</v>
      </c>
      <c r="DX26" s="5">
        <v>323372</v>
      </c>
      <c r="DY26" s="5">
        <v>405695</v>
      </c>
      <c r="DZ26" s="5">
        <v>-79161</v>
      </c>
      <c r="EA26" s="5">
        <v>187</v>
      </c>
      <c r="EB26" s="5">
        <v>13002066</v>
      </c>
      <c r="EC26" s="19"/>
      <c r="ED26" s="5"/>
      <c r="EE26" s="5">
        <v>0</v>
      </c>
      <c r="EF26" s="5"/>
      <c r="EG26" s="5">
        <v>0</v>
      </c>
      <c r="EH26" s="5">
        <v>0</v>
      </c>
      <c r="EI26" s="5">
        <v>0</v>
      </c>
      <c r="EJ26" s="5">
        <v>0</v>
      </c>
      <c r="EK26" s="5">
        <v>0</v>
      </c>
      <c r="EL26" s="5"/>
      <c r="EM26" s="5">
        <v>5293280</v>
      </c>
    </row>
    <row r="27" spans="1:143" s="93" customFormat="1" ht="17.25" customHeight="1" x14ac:dyDescent="0.15">
      <c r="A27" s="7" t="s">
        <v>168</v>
      </c>
      <c r="B27" s="5">
        <v>5</v>
      </c>
      <c r="C27" s="5">
        <v>13729268</v>
      </c>
      <c r="D27" s="5">
        <v>6</v>
      </c>
      <c r="E27" s="5">
        <v>22313200</v>
      </c>
      <c r="F27" s="5">
        <v>0</v>
      </c>
      <c r="G27" s="5">
        <v>374991</v>
      </c>
      <c r="H27" s="5">
        <v>22688191</v>
      </c>
      <c r="I27" s="5">
        <v>-8958924</v>
      </c>
      <c r="J27" s="5">
        <v>521</v>
      </c>
      <c r="K27" s="5">
        <v>976939661</v>
      </c>
      <c r="L27" s="19"/>
      <c r="M27" s="5">
        <v>5</v>
      </c>
      <c r="N27" s="5">
        <v>11531868</v>
      </c>
      <c r="O27" s="5">
        <v>6</v>
      </c>
      <c r="P27" s="5">
        <v>20718620</v>
      </c>
      <c r="Q27" s="5">
        <v>0</v>
      </c>
      <c r="R27" s="5">
        <v>374991</v>
      </c>
      <c r="S27" s="5">
        <v>21093611</v>
      </c>
      <c r="T27" s="5">
        <v>-9561744</v>
      </c>
      <c r="U27" s="5">
        <v>521</v>
      </c>
      <c r="V27" s="5">
        <v>971043561</v>
      </c>
      <c r="W27" s="19"/>
      <c r="X27" s="5">
        <v>0</v>
      </c>
      <c r="Y27" s="5">
        <v>2781300</v>
      </c>
      <c r="Z27" s="5">
        <v>0</v>
      </c>
      <c r="AA27" s="5">
        <v>0</v>
      </c>
      <c r="AB27" s="5">
        <v>0</v>
      </c>
      <c r="AC27" s="5">
        <v>0</v>
      </c>
      <c r="AD27" s="5">
        <v>0</v>
      </c>
      <c r="AE27" s="5">
        <v>2781300</v>
      </c>
      <c r="AF27" s="5">
        <v>219</v>
      </c>
      <c r="AG27" s="5">
        <v>417628116</v>
      </c>
      <c r="AH27" s="19"/>
      <c r="AI27" s="5">
        <v>0</v>
      </c>
      <c r="AJ27" s="5">
        <v>2246532</v>
      </c>
      <c r="AK27" s="5">
        <v>1</v>
      </c>
      <c r="AL27" s="5">
        <v>7686840</v>
      </c>
      <c r="AM27" s="5">
        <v>0</v>
      </c>
      <c r="AN27" s="5">
        <v>0</v>
      </c>
      <c r="AO27" s="5">
        <v>7686840</v>
      </c>
      <c r="AP27" s="5">
        <v>-5440308</v>
      </c>
      <c r="AQ27" s="5">
        <v>49</v>
      </c>
      <c r="AR27" s="5">
        <v>314284239</v>
      </c>
      <c r="AS27" s="19"/>
      <c r="AT27" s="5">
        <v>0</v>
      </c>
      <c r="AU27" s="5">
        <v>0</v>
      </c>
      <c r="AV27" s="5">
        <v>0</v>
      </c>
      <c r="AW27" s="5">
        <v>0</v>
      </c>
      <c r="AX27" s="5">
        <v>0</v>
      </c>
      <c r="AY27" s="5">
        <v>20100</v>
      </c>
      <c r="AZ27" s="5">
        <v>20100</v>
      </c>
      <c r="BA27" s="5">
        <v>-20100</v>
      </c>
      <c r="BB27" s="5">
        <v>8</v>
      </c>
      <c r="BC27" s="5">
        <v>10682900</v>
      </c>
      <c r="BD27" s="19"/>
      <c r="BE27" s="5">
        <v>0</v>
      </c>
      <c r="BF27" s="5">
        <v>0</v>
      </c>
      <c r="BG27" s="5">
        <v>0</v>
      </c>
      <c r="BH27" s="5">
        <v>0</v>
      </c>
      <c r="BI27" s="5">
        <v>0</v>
      </c>
      <c r="BJ27" s="5">
        <v>0</v>
      </c>
      <c r="BK27" s="5">
        <v>0</v>
      </c>
      <c r="BL27" s="5">
        <v>0</v>
      </c>
      <c r="BM27" s="5">
        <v>0</v>
      </c>
      <c r="BN27" s="5">
        <v>0</v>
      </c>
      <c r="BO27" s="19"/>
      <c r="BP27" s="6">
        <v>0</v>
      </c>
      <c r="BQ27" s="6">
        <v>2183400</v>
      </c>
      <c r="BR27" s="6">
        <v>1</v>
      </c>
      <c r="BS27" s="6">
        <v>8980318</v>
      </c>
      <c r="BT27" s="6">
        <v>0</v>
      </c>
      <c r="BU27" s="6">
        <v>0</v>
      </c>
      <c r="BV27" s="6">
        <v>8980318</v>
      </c>
      <c r="BW27" s="6">
        <v>-6796918</v>
      </c>
      <c r="BX27" s="6">
        <v>19</v>
      </c>
      <c r="BY27" s="6">
        <v>140434359</v>
      </c>
      <c r="BZ27" s="19"/>
      <c r="CA27" s="5">
        <v>1</v>
      </c>
      <c r="CB27" s="5">
        <v>1999500</v>
      </c>
      <c r="CC27" s="5">
        <v>1</v>
      </c>
      <c r="CD27" s="5">
        <v>2199100</v>
      </c>
      <c r="CE27" s="5">
        <v>0</v>
      </c>
      <c r="CF27" s="5">
        <v>0</v>
      </c>
      <c r="CG27" s="5">
        <v>2199100</v>
      </c>
      <c r="CH27" s="5">
        <v>-199600</v>
      </c>
      <c r="CI27" s="5">
        <v>25</v>
      </c>
      <c r="CJ27" s="5">
        <v>53298000</v>
      </c>
      <c r="CK27" s="19"/>
      <c r="CL27" s="5">
        <v>0</v>
      </c>
      <c r="CM27" s="5">
        <v>0</v>
      </c>
      <c r="CN27" s="5">
        <v>0</v>
      </c>
      <c r="CO27" s="5">
        <v>0</v>
      </c>
      <c r="CP27" s="5">
        <v>0</v>
      </c>
      <c r="CQ27" s="5">
        <v>0</v>
      </c>
      <c r="CR27" s="5">
        <v>0</v>
      </c>
      <c r="CS27" s="5">
        <v>0</v>
      </c>
      <c r="CT27" s="5">
        <v>0</v>
      </c>
      <c r="CU27" s="5">
        <v>0</v>
      </c>
      <c r="CV27" s="19"/>
      <c r="CW27" s="5">
        <v>0</v>
      </c>
      <c r="CX27" s="5">
        <v>0</v>
      </c>
      <c r="CY27" s="5">
        <v>0</v>
      </c>
      <c r="CZ27" s="5">
        <v>0</v>
      </c>
      <c r="DA27" s="5">
        <v>0</v>
      </c>
      <c r="DB27" s="5">
        <v>0</v>
      </c>
      <c r="DC27" s="5">
        <v>0</v>
      </c>
      <c r="DD27" s="5">
        <v>0</v>
      </c>
      <c r="DE27" s="5">
        <v>0</v>
      </c>
      <c r="DF27" s="5">
        <v>0</v>
      </c>
      <c r="DG27" s="19"/>
      <c r="DH27" s="5">
        <v>1</v>
      </c>
      <c r="DI27" s="5">
        <v>1800000</v>
      </c>
      <c r="DJ27" s="5">
        <v>1</v>
      </c>
      <c r="DK27" s="5">
        <v>1800000</v>
      </c>
      <c r="DL27" s="5">
        <v>0</v>
      </c>
      <c r="DM27" s="5">
        <v>0</v>
      </c>
      <c r="DN27" s="5">
        <v>1800000</v>
      </c>
      <c r="DO27" s="5">
        <v>0</v>
      </c>
      <c r="DP27" s="5">
        <v>13</v>
      </c>
      <c r="DQ27" s="5">
        <v>21600000</v>
      </c>
      <c r="DR27" s="19"/>
      <c r="DS27" s="5">
        <v>3</v>
      </c>
      <c r="DT27" s="5">
        <v>521136</v>
      </c>
      <c r="DU27" s="5">
        <v>2</v>
      </c>
      <c r="DV27" s="5">
        <v>52363</v>
      </c>
      <c r="DW27" s="5">
        <v>0</v>
      </c>
      <c r="DX27" s="5">
        <v>354891</v>
      </c>
      <c r="DY27" s="5">
        <v>407254</v>
      </c>
      <c r="DZ27" s="5">
        <v>113881</v>
      </c>
      <c r="EA27" s="5">
        <v>188</v>
      </c>
      <c r="EB27" s="5">
        <v>13115947</v>
      </c>
      <c r="EC27" s="19"/>
      <c r="ED27" s="5"/>
      <c r="EE27" s="5">
        <v>2197400</v>
      </c>
      <c r="EF27" s="5"/>
      <c r="EG27" s="5">
        <v>1594580</v>
      </c>
      <c r="EH27" s="5">
        <v>0</v>
      </c>
      <c r="EI27" s="5">
        <v>0</v>
      </c>
      <c r="EJ27" s="5">
        <v>1594580</v>
      </c>
      <c r="EK27" s="5">
        <v>602820</v>
      </c>
      <c r="EL27" s="5"/>
      <c r="EM27" s="5">
        <v>5896100</v>
      </c>
    </row>
    <row r="28" spans="1:143" s="93" customFormat="1" ht="17.25" customHeight="1" x14ac:dyDescent="0.15">
      <c r="A28" s="7" t="s">
        <v>211</v>
      </c>
      <c r="B28" s="5">
        <v>9</v>
      </c>
      <c r="C28" s="5">
        <v>11941349</v>
      </c>
      <c r="D28" s="5">
        <v>6</v>
      </c>
      <c r="E28" s="5">
        <v>5687520</v>
      </c>
      <c r="F28" s="5">
        <v>0</v>
      </c>
      <c r="G28" s="5">
        <v>250432</v>
      </c>
      <c r="H28" s="5">
        <v>5937952</v>
      </c>
      <c r="I28" s="5">
        <v>6003397</v>
      </c>
      <c r="J28" s="5">
        <v>524</v>
      </c>
      <c r="K28" s="5">
        <v>982943058</v>
      </c>
      <c r="L28" s="19"/>
      <c r="M28" s="5">
        <v>9</v>
      </c>
      <c r="N28" s="5">
        <v>11941349</v>
      </c>
      <c r="O28" s="5">
        <v>6</v>
      </c>
      <c r="P28" s="5">
        <v>5687520</v>
      </c>
      <c r="Q28" s="5">
        <v>0</v>
      </c>
      <c r="R28" s="5">
        <v>250432</v>
      </c>
      <c r="S28" s="5">
        <v>5937952</v>
      </c>
      <c r="T28" s="5">
        <v>6003397</v>
      </c>
      <c r="U28" s="5">
        <v>524</v>
      </c>
      <c r="V28" s="5">
        <v>977046958</v>
      </c>
      <c r="W28" s="19"/>
      <c r="X28" s="5">
        <v>2</v>
      </c>
      <c r="Y28" s="5">
        <v>2613100</v>
      </c>
      <c r="Z28" s="5">
        <v>1</v>
      </c>
      <c r="AA28" s="5">
        <v>965800</v>
      </c>
      <c r="AB28" s="5">
        <v>0</v>
      </c>
      <c r="AC28" s="5">
        <v>0</v>
      </c>
      <c r="AD28" s="5">
        <v>965800</v>
      </c>
      <c r="AE28" s="5">
        <v>1647300</v>
      </c>
      <c r="AF28" s="5">
        <v>220</v>
      </c>
      <c r="AG28" s="5">
        <v>419275416</v>
      </c>
      <c r="AH28" s="19"/>
      <c r="AI28" s="5">
        <v>1</v>
      </c>
      <c r="AJ28" s="5">
        <v>2455165</v>
      </c>
      <c r="AK28" s="5">
        <v>0</v>
      </c>
      <c r="AL28" s="5">
        <v>0</v>
      </c>
      <c r="AM28" s="5">
        <v>0</v>
      </c>
      <c r="AN28" s="5">
        <v>0</v>
      </c>
      <c r="AO28" s="5">
        <v>0</v>
      </c>
      <c r="AP28" s="5">
        <v>2455165</v>
      </c>
      <c r="AQ28" s="5">
        <v>50</v>
      </c>
      <c r="AR28" s="5">
        <v>316739404</v>
      </c>
      <c r="AS28" s="19"/>
      <c r="AT28" s="5">
        <v>0</v>
      </c>
      <c r="AU28" s="5">
        <v>0</v>
      </c>
      <c r="AV28" s="5">
        <v>0</v>
      </c>
      <c r="AW28" s="5">
        <v>0</v>
      </c>
      <c r="AX28" s="5">
        <v>0</v>
      </c>
      <c r="AY28" s="5">
        <v>20100</v>
      </c>
      <c r="AZ28" s="5">
        <v>20100</v>
      </c>
      <c r="BA28" s="5">
        <v>-20100</v>
      </c>
      <c r="BB28" s="5">
        <v>8</v>
      </c>
      <c r="BC28" s="5">
        <v>10662800</v>
      </c>
      <c r="BD28" s="19"/>
      <c r="BE28" s="5">
        <v>0</v>
      </c>
      <c r="BF28" s="5">
        <v>0</v>
      </c>
      <c r="BG28" s="5">
        <v>0</v>
      </c>
      <c r="BH28" s="5">
        <v>0</v>
      </c>
      <c r="BI28" s="5">
        <v>0</v>
      </c>
      <c r="BJ28" s="5">
        <v>0</v>
      </c>
      <c r="BK28" s="5">
        <v>0</v>
      </c>
      <c r="BL28" s="5">
        <v>0</v>
      </c>
      <c r="BM28" s="5">
        <v>0</v>
      </c>
      <c r="BN28" s="5">
        <v>0</v>
      </c>
      <c r="BO28" s="19"/>
      <c r="BP28" s="6">
        <v>1</v>
      </c>
      <c r="BQ28" s="6">
        <v>2178100</v>
      </c>
      <c r="BR28" s="6">
        <v>0</v>
      </c>
      <c r="BS28" s="6">
        <v>0</v>
      </c>
      <c r="BT28" s="6">
        <v>0</v>
      </c>
      <c r="BU28" s="6">
        <v>0</v>
      </c>
      <c r="BV28" s="6">
        <v>0</v>
      </c>
      <c r="BW28" s="6">
        <v>2178100</v>
      </c>
      <c r="BX28" s="6">
        <v>20</v>
      </c>
      <c r="BY28" s="6">
        <v>142612459</v>
      </c>
      <c r="BZ28" s="19"/>
      <c r="CA28" s="5">
        <v>1</v>
      </c>
      <c r="CB28" s="5">
        <v>2268900</v>
      </c>
      <c r="CC28" s="5">
        <v>1</v>
      </c>
      <c r="CD28" s="5">
        <v>2836400</v>
      </c>
      <c r="CE28" s="5">
        <v>0</v>
      </c>
      <c r="CF28" s="5">
        <v>0</v>
      </c>
      <c r="CG28" s="5">
        <v>2836400</v>
      </c>
      <c r="CH28" s="5">
        <v>-567500</v>
      </c>
      <c r="CI28" s="5">
        <v>25</v>
      </c>
      <c r="CJ28" s="5">
        <v>52730500</v>
      </c>
      <c r="CK28" s="19"/>
      <c r="CL28" s="5">
        <v>0</v>
      </c>
      <c r="CM28" s="5">
        <v>0</v>
      </c>
      <c r="CN28" s="5">
        <v>0</v>
      </c>
      <c r="CO28" s="5">
        <v>0</v>
      </c>
      <c r="CP28" s="5">
        <v>0</v>
      </c>
      <c r="CQ28" s="5">
        <v>0</v>
      </c>
      <c r="CR28" s="5">
        <v>0</v>
      </c>
      <c r="CS28" s="5">
        <v>0</v>
      </c>
      <c r="CT28" s="5">
        <v>0</v>
      </c>
      <c r="CU28" s="5">
        <v>0</v>
      </c>
      <c r="CV28" s="19"/>
      <c r="CW28" s="5">
        <v>0</v>
      </c>
      <c r="CX28" s="5">
        <v>0</v>
      </c>
      <c r="CY28" s="5">
        <v>0</v>
      </c>
      <c r="CZ28" s="5">
        <v>0</v>
      </c>
      <c r="DA28" s="5">
        <v>0</v>
      </c>
      <c r="DB28" s="5">
        <v>0</v>
      </c>
      <c r="DC28" s="5">
        <v>0</v>
      </c>
      <c r="DD28" s="5">
        <v>0</v>
      </c>
      <c r="DE28" s="5">
        <v>0</v>
      </c>
      <c r="DF28" s="5">
        <v>0</v>
      </c>
      <c r="DG28" s="19"/>
      <c r="DH28" s="5">
        <v>1</v>
      </c>
      <c r="DI28" s="5">
        <v>1800000</v>
      </c>
      <c r="DJ28" s="5">
        <v>1</v>
      </c>
      <c r="DK28" s="5">
        <v>1800000</v>
      </c>
      <c r="DL28" s="5">
        <v>0</v>
      </c>
      <c r="DM28" s="5">
        <v>0</v>
      </c>
      <c r="DN28" s="5">
        <v>1800000</v>
      </c>
      <c r="DO28" s="5">
        <v>0</v>
      </c>
      <c r="DP28" s="5">
        <v>13</v>
      </c>
      <c r="DQ28" s="5">
        <v>21600000</v>
      </c>
      <c r="DR28" s="19"/>
      <c r="DS28" s="5">
        <v>3</v>
      </c>
      <c r="DT28" s="5">
        <v>626084</v>
      </c>
      <c r="DU28" s="5">
        <v>3</v>
      </c>
      <c r="DV28" s="5">
        <v>85320</v>
      </c>
      <c r="DW28" s="5">
        <v>0</v>
      </c>
      <c r="DX28" s="5">
        <v>230332</v>
      </c>
      <c r="DY28" s="5">
        <v>315652</v>
      </c>
      <c r="DZ28" s="5">
        <v>310432</v>
      </c>
      <c r="EA28" s="5">
        <v>188</v>
      </c>
      <c r="EB28" s="5">
        <v>13426379</v>
      </c>
      <c r="EC28" s="19"/>
      <c r="ED28" s="5"/>
      <c r="EE28" s="5">
        <v>0</v>
      </c>
      <c r="EF28" s="5"/>
      <c r="EG28" s="5">
        <v>0</v>
      </c>
      <c r="EH28" s="5">
        <v>0</v>
      </c>
      <c r="EI28" s="5">
        <v>0</v>
      </c>
      <c r="EJ28" s="5">
        <v>0</v>
      </c>
      <c r="EK28" s="5">
        <v>0</v>
      </c>
      <c r="EL28" s="5"/>
      <c r="EM28" s="5">
        <v>5896100</v>
      </c>
    </row>
    <row r="29" spans="1:143" s="93" customFormat="1" ht="17.25" customHeight="1" x14ac:dyDescent="0.15">
      <c r="A29" s="7" t="s">
        <v>170</v>
      </c>
      <c r="B29" s="5">
        <v>5</v>
      </c>
      <c r="C29" s="5">
        <v>11971643</v>
      </c>
      <c r="D29" s="5">
        <v>4</v>
      </c>
      <c r="E29" s="5">
        <v>4248094</v>
      </c>
      <c r="F29" s="5">
        <v>0</v>
      </c>
      <c r="G29" s="5">
        <v>342155</v>
      </c>
      <c r="H29" s="5">
        <v>4590249</v>
      </c>
      <c r="I29" s="5">
        <v>7381394</v>
      </c>
      <c r="J29" s="5">
        <v>525</v>
      </c>
      <c r="K29" s="5">
        <v>990324452</v>
      </c>
      <c r="L29" s="19"/>
      <c r="M29" s="5">
        <v>5</v>
      </c>
      <c r="N29" s="5">
        <v>11971643</v>
      </c>
      <c r="O29" s="5">
        <v>4</v>
      </c>
      <c r="P29" s="5">
        <v>4248094</v>
      </c>
      <c r="Q29" s="5">
        <v>0</v>
      </c>
      <c r="R29" s="5">
        <v>342155</v>
      </c>
      <c r="S29" s="5">
        <v>4590249</v>
      </c>
      <c r="T29" s="5">
        <v>7381394</v>
      </c>
      <c r="U29" s="5">
        <v>525</v>
      </c>
      <c r="V29" s="5">
        <v>984428352</v>
      </c>
      <c r="W29" s="19"/>
      <c r="X29" s="5">
        <v>0</v>
      </c>
      <c r="Y29" s="5">
        <v>2506700</v>
      </c>
      <c r="Z29" s="5">
        <v>0</v>
      </c>
      <c r="AA29" s="5">
        <v>0</v>
      </c>
      <c r="AB29" s="5">
        <v>0</v>
      </c>
      <c r="AC29" s="5">
        <v>24</v>
      </c>
      <c r="AD29" s="5">
        <v>24</v>
      </c>
      <c r="AE29" s="5">
        <v>2506676</v>
      </c>
      <c r="AF29" s="5">
        <v>220</v>
      </c>
      <c r="AG29" s="5">
        <v>421782092</v>
      </c>
      <c r="AH29" s="19"/>
      <c r="AI29" s="5">
        <v>0</v>
      </c>
      <c r="AJ29" s="5">
        <v>2532365</v>
      </c>
      <c r="AK29" s="5">
        <v>0</v>
      </c>
      <c r="AL29" s="5">
        <v>0</v>
      </c>
      <c r="AM29" s="5">
        <v>0</v>
      </c>
      <c r="AN29" s="5">
        <v>0</v>
      </c>
      <c r="AO29" s="5">
        <v>0</v>
      </c>
      <c r="AP29" s="5">
        <v>2532365</v>
      </c>
      <c r="AQ29" s="5">
        <v>50</v>
      </c>
      <c r="AR29" s="5">
        <v>319271769</v>
      </c>
      <c r="AS29" s="19"/>
      <c r="AT29" s="5">
        <v>0</v>
      </c>
      <c r="AU29" s="5">
        <v>415300</v>
      </c>
      <c r="AV29" s="5">
        <v>0</v>
      </c>
      <c r="AW29" s="5">
        <v>0</v>
      </c>
      <c r="AX29" s="5">
        <v>0</v>
      </c>
      <c r="AY29" s="5">
        <v>20100</v>
      </c>
      <c r="AZ29" s="5">
        <v>20100</v>
      </c>
      <c r="BA29" s="5">
        <v>395200</v>
      </c>
      <c r="BB29" s="5">
        <v>8</v>
      </c>
      <c r="BC29" s="5">
        <v>11058000</v>
      </c>
      <c r="BD29" s="19"/>
      <c r="BE29" s="5">
        <v>0</v>
      </c>
      <c r="BF29" s="5">
        <v>0</v>
      </c>
      <c r="BG29" s="5">
        <v>0</v>
      </c>
      <c r="BH29" s="5">
        <v>0</v>
      </c>
      <c r="BI29" s="5">
        <v>0</v>
      </c>
      <c r="BJ29" s="5">
        <v>0</v>
      </c>
      <c r="BK29" s="5">
        <v>0</v>
      </c>
      <c r="BL29" s="5">
        <v>0</v>
      </c>
      <c r="BM29" s="5">
        <v>0</v>
      </c>
      <c r="BN29" s="5">
        <v>0</v>
      </c>
      <c r="BO29" s="19"/>
      <c r="BP29" s="6">
        <v>0</v>
      </c>
      <c r="BQ29" s="6">
        <v>2087700</v>
      </c>
      <c r="BR29" s="6">
        <v>0</v>
      </c>
      <c r="BS29" s="6">
        <v>0</v>
      </c>
      <c r="BT29" s="6">
        <v>0</v>
      </c>
      <c r="BU29" s="6">
        <v>0</v>
      </c>
      <c r="BV29" s="6">
        <v>0</v>
      </c>
      <c r="BW29" s="6">
        <v>2087700</v>
      </c>
      <c r="BX29" s="6">
        <v>20</v>
      </c>
      <c r="BY29" s="6">
        <v>144700159</v>
      </c>
      <c r="BZ29" s="19"/>
      <c r="CA29" s="5">
        <v>1</v>
      </c>
      <c r="CB29" s="5">
        <v>2198600</v>
      </c>
      <c r="CC29" s="5">
        <v>1</v>
      </c>
      <c r="CD29" s="5">
        <v>2395300</v>
      </c>
      <c r="CE29" s="5">
        <v>0</v>
      </c>
      <c r="CF29" s="5">
        <v>0</v>
      </c>
      <c r="CG29" s="5">
        <v>2395300</v>
      </c>
      <c r="CH29" s="5">
        <v>-196700</v>
      </c>
      <c r="CI29" s="5">
        <v>25</v>
      </c>
      <c r="CJ29" s="5">
        <v>52533800</v>
      </c>
      <c r="CK29" s="19"/>
      <c r="CL29" s="5">
        <v>0</v>
      </c>
      <c r="CM29" s="5">
        <v>0</v>
      </c>
      <c r="CN29" s="5">
        <v>0</v>
      </c>
      <c r="CO29" s="5">
        <v>0</v>
      </c>
      <c r="CP29" s="5">
        <v>0</v>
      </c>
      <c r="CQ29" s="5">
        <v>0</v>
      </c>
      <c r="CR29" s="5">
        <v>0</v>
      </c>
      <c r="CS29" s="5">
        <v>0</v>
      </c>
      <c r="CT29" s="5">
        <v>0</v>
      </c>
      <c r="CU29" s="5">
        <v>0</v>
      </c>
      <c r="CV29" s="19"/>
      <c r="CW29" s="5">
        <v>0</v>
      </c>
      <c r="CX29" s="5">
        <v>0</v>
      </c>
      <c r="CY29" s="5">
        <v>0</v>
      </c>
      <c r="CZ29" s="5">
        <v>0</v>
      </c>
      <c r="DA29" s="5">
        <v>0</v>
      </c>
      <c r="DB29" s="5">
        <v>0</v>
      </c>
      <c r="DC29" s="5">
        <v>0</v>
      </c>
      <c r="DD29" s="5">
        <v>0</v>
      </c>
      <c r="DE29" s="5">
        <v>0</v>
      </c>
      <c r="DF29" s="5">
        <v>0</v>
      </c>
      <c r="DG29" s="19"/>
      <c r="DH29" s="5">
        <v>1</v>
      </c>
      <c r="DI29" s="5">
        <v>1800000</v>
      </c>
      <c r="DJ29" s="5">
        <v>1</v>
      </c>
      <c r="DK29" s="5">
        <v>1800000</v>
      </c>
      <c r="DL29" s="5">
        <v>0</v>
      </c>
      <c r="DM29" s="5">
        <v>0</v>
      </c>
      <c r="DN29" s="5">
        <v>1800000</v>
      </c>
      <c r="DO29" s="5">
        <v>0</v>
      </c>
      <c r="DP29" s="5">
        <v>13</v>
      </c>
      <c r="DQ29" s="5">
        <v>21600000</v>
      </c>
      <c r="DR29" s="19"/>
      <c r="DS29" s="5">
        <v>3</v>
      </c>
      <c r="DT29" s="5">
        <v>430978</v>
      </c>
      <c r="DU29" s="5">
        <v>2</v>
      </c>
      <c r="DV29" s="5">
        <v>52794</v>
      </c>
      <c r="DW29" s="5">
        <v>0</v>
      </c>
      <c r="DX29" s="5">
        <v>322031</v>
      </c>
      <c r="DY29" s="5">
        <v>374825</v>
      </c>
      <c r="DZ29" s="5">
        <v>56153</v>
      </c>
      <c r="EA29" s="5">
        <v>189</v>
      </c>
      <c r="EB29" s="5">
        <v>13482532</v>
      </c>
      <c r="EC29" s="19"/>
      <c r="ED29" s="5"/>
      <c r="EE29" s="5">
        <v>0</v>
      </c>
      <c r="EF29" s="5"/>
      <c r="EG29" s="5">
        <v>0</v>
      </c>
      <c r="EH29" s="5">
        <v>0</v>
      </c>
      <c r="EI29" s="5">
        <v>0</v>
      </c>
      <c r="EJ29" s="5">
        <v>0</v>
      </c>
      <c r="EK29" s="5">
        <v>0</v>
      </c>
      <c r="EL29" s="5"/>
      <c r="EM29" s="5">
        <v>5896100</v>
      </c>
    </row>
    <row r="30" spans="1:143" s="93" customFormat="1" ht="17.25" customHeight="1" x14ac:dyDescent="0.15">
      <c r="A30" s="7" t="s">
        <v>171</v>
      </c>
      <c r="B30" s="5">
        <v>5</v>
      </c>
      <c r="C30" s="5">
        <v>11748971</v>
      </c>
      <c r="D30" s="5">
        <v>10</v>
      </c>
      <c r="E30" s="5">
        <v>24207369</v>
      </c>
      <c r="F30" s="5">
        <v>0</v>
      </c>
      <c r="G30" s="5">
        <v>315561</v>
      </c>
      <c r="H30" s="5">
        <v>24522930</v>
      </c>
      <c r="I30" s="5">
        <v>-12773959</v>
      </c>
      <c r="J30" s="5">
        <v>520</v>
      </c>
      <c r="K30" s="5">
        <v>977550492</v>
      </c>
      <c r="L30" s="19"/>
      <c r="M30" s="5">
        <v>5</v>
      </c>
      <c r="N30" s="5">
        <v>11748971</v>
      </c>
      <c r="O30" s="5">
        <v>10</v>
      </c>
      <c r="P30" s="5">
        <v>24207369</v>
      </c>
      <c r="Q30" s="5">
        <v>0</v>
      </c>
      <c r="R30" s="5">
        <v>315561</v>
      </c>
      <c r="S30" s="5">
        <v>24522930</v>
      </c>
      <c r="T30" s="5">
        <v>-12773959</v>
      </c>
      <c r="U30" s="5">
        <v>520</v>
      </c>
      <c r="V30" s="5">
        <v>971654392</v>
      </c>
      <c r="W30" s="19"/>
      <c r="X30" s="5">
        <v>0</v>
      </c>
      <c r="Y30" s="5">
        <v>2808300</v>
      </c>
      <c r="Z30" s="5">
        <v>3</v>
      </c>
      <c r="AA30" s="5">
        <v>3427500</v>
      </c>
      <c r="AB30" s="5">
        <v>0</v>
      </c>
      <c r="AC30" s="5">
        <v>0</v>
      </c>
      <c r="AD30" s="5">
        <v>3427500</v>
      </c>
      <c r="AE30" s="5">
        <v>-619200</v>
      </c>
      <c r="AF30" s="5">
        <v>217</v>
      </c>
      <c r="AG30" s="5">
        <v>421162892</v>
      </c>
      <c r="AH30" s="19"/>
      <c r="AI30" s="5">
        <v>0</v>
      </c>
      <c r="AJ30" s="5">
        <v>2567780</v>
      </c>
      <c r="AK30" s="5">
        <v>2</v>
      </c>
      <c r="AL30" s="5">
        <v>7883271</v>
      </c>
      <c r="AM30" s="5">
        <v>0</v>
      </c>
      <c r="AN30" s="5">
        <v>0</v>
      </c>
      <c r="AO30" s="5">
        <v>7883271</v>
      </c>
      <c r="AP30" s="5">
        <v>-5315491</v>
      </c>
      <c r="AQ30" s="5">
        <v>48</v>
      </c>
      <c r="AR30" s="5">
        <v>313956278</v>
      </c>
      <c r="AS30" s="19"/>
      <c r="AT30" s="5">
        <v>0</v>
      </c>
      <c r="AU30" s="5">
        <v>0</v>
      </c>
      <c r="AV30" s="5">
        <v>0</v>
      </c>
      <c r="AW30" s="5">
        <v>0</v>
      </c>
      <c r="AX30" s="5">
        <v>0</v>
      </c>
      <c r="AY30" s="5">
        <v>20100</v>
      </c>
      <c r="AZ30" s="5">
        <v>20100</v>
      </c>
      <c r="BA30" s="5">
        <v>-20100</v>
      </c>
      <c r="BB30" s="5">
        <v>8</v>
      </c>
      <c r="BC30" s="5">
        <v>11037900</v>
      </c>
      <c r="BD30" s="19"/>
      <c r="BE30" s="5">
        <v>0</v>
      </c>
      <c r="BF30" s="5">
        <v>0</v>
      </c>
      <c r="BG30" s="5">
        <v>0</v>
      </c>
      <c r="BH30" s="5">
        <v>0</v>
      </c>
      <c r="BI30" s="5">
        <v>0</v>
      </c>
      <c r="BJ30" s="5">
        <v>0</v>
      </c>
      <c r="BK30" s="5">
        <v>0</v>
      </c>
      <c r="BL30" s="5">
        <v>0</v>
      </c>
      <c r="BM30" s="5">
        <v>0</v>
      </c>
      <c r="BN30" s="5">
        <v>0</v>
      </c>
      <c r="BO30" s="19"/>
      <c r="BP30" s="6">
        <v>0</v>
      </c>
      <c r="BQ30" s="6">
        <v>1930300</v>
      </c>
      <c r="BR30" s="6">
        <v>1</v>
      </c>
      <c r="BS30" s="6">
        <v>8600488</v>
      </c>
      <c r="BT30" s="6">
        <v>0</v>
      </c>
      <c r="BU30" s="6">
        <v>0</v>
      </c>
      <c r="BV30" s="6">
        <v>8600488</v>
      </c>
      <c r="BW30" s="6">
        <v>-6670188</v>
      </c>
      <c r="BX30" s="6">
        <v>19</v>
      </c>
      <c r="BY30" s="6">
        <v>138029970</v>
      </c>
      <c r="BZ30" s="19"/>
      <c r="CA30" s="5">
        <v>1</v>
      </c>
      <c r="CB30" s="5">
        <v>2197300</v>
      </c>
      <c r="CC30" s="5">
        <v>1</v>
      </c>
      <c r="CD30" s="5">
        <v>2454600</v>
      </c>
      <c r="CE30" s="5">
        <v>0</v>
      </c>
      <c r="CF30" s="5">
        <v>0</v>
      </c>
      <c r="CG30" s="5">
        <v>2454600</v>
      </c>
      <c r="CH30" s="5">
        <v>-257300</v>
      </c>
      <c r="CI30" s="5">
        <v>25</v>
      </c>
      <c r="CJ30" s="5">
        <v>52276500</v>
      </c>
      <c r="CK30" s="19"/>
      <c r="CL30" s="5">
        <v>0</v>
      </c>
      <c r="CM30" s="5">
        <v>0</v>
      </c>
      <c r="CN30" s="5">
        <v>0</v>
      </c>
      <c r="CO30" s="5">
        <v>0</v>
      </c>
      <c r="CP30" s="5">
        <v>0</v>
      </c>
      <c r="CQ30" s="5">
        <v>0</v>
      </c>
      <c r="CR30" s="5">
        <v>0</v>
      </c>
      <c r="CS30" s="5">
        <v>0</v>
      </c>
      <c r="CT30" s="5">
        <v>0</v>
      </c>
      <c r="CU30" s="5">
        <v>0</v>
      </c>
      <c r="CV30" s="19"/>
      <c r="CW30" s="5">
        <v>0</v>
      </c>
      <c r="CX30" s="5">
        <v>0</v>
      </c>
      <c r="CY30" s="5">
        <v>0</v>
      </c>
      <c r="CZ30" s="5">
        <v>0</v>
      </c>
      <c r="DA30" s="5">
        <v>0</v>
      </c>
      <c r="DB30" s="5">
        <v>0</v>
      </c>
      <c r="DC30" s="5">
        <v>0</v>
      </c>
      <c r="DD30" s="5">
        <v>0</v>
      </c>
      <c r="DE30" s="5">
        <v>0</v>
      </c>
      <c r="DF30" s="5">
        <v>0</v>
      </c>
      <c r="DG30" s="19"/>
      <c r="DH30" s="5">
        <v>1</v>
      </c>
      <c r="DI30" s="5">
        <v>1800000</v>
      </c>
      <c r="DJ30" s="5">
        <v>1</v>
      </c>
      <c r="DK30" s="5">
        <v>1800000</v>
      </c>
      <c r="DL30" s="5">
        <v>0</v>
      </c>
      <c r="DM30" s="5">
        <v>0</v>
      </c>
      <c r="DN30" s="5">
        <v>1800000</v>
      </c>
      <c r="DO30" s="5">
        <v>0</v>
      </c>
      <c r="DP30" s="5">
        <v>13</v>
      </c>
      <c r="DQ30" s="5">
        <v>21600000</v>
      </c>
      <c r="DR30" s="19"/>
      <c r="DS30" s="5">
        <v>3</v>
      </c>
      <c r="DT30" s="5">
        <v>445291</v>
      </c>
      <c r="DU30" s="5">
        <v>2</v>
      </c>
      <c r="DV30" s="5">
        <v>41509</v>
      </c>
      <c r="DW30" s="5">
        <v>0</v>
      </c>
      <c r="DX30" s="5">
        <v>295461</v>
      </c>
      <c r="DY30" s="5">
        <v>336971</v>
      </c>
      <c r="DZ30" s="5">
        <v>108320</v>
      </c>
      <c r="EA30" s="5">
        <v>190</v>
      </c>
      <c r="EB30" s="5">
        <v>13590852</v>
      </c>
      <c r="EC30" s="19"/>
      <c r="ED30" s="5"/>
      <c r="EE30" s="5">
        <v>0</v>
      </c>
      <c r="EF30" s="5"/>
      <c r="EG30" s="5">
        <v>0</v>
      </c>
      <c r="EH30" s="5">
        <v>0</v>
      </c>
      <c r="EI30" s="5">
        <v>0</v>
      </c>
      <c r="EJ30" s="5">
        <v>0</v>
      </c>
      <c r="EK30" s="5">
        <v>0</v>
      </c>
      <c r="EL30" s="5"/>
      <c r="EM30" s="5">
        <v>5896100</v>
      </c>
    </row>
    <row r="31" spans="1:143" s="93" customFormat="1" ht="17.25" customHeight="1" x14ac:dyDescent="0.15">
      <c r="A31" s="7">
        <v>2020.04</v>
      </c>
      <c r="B31" s="5">
        <v>9</v>
      </c>
      <c r="C31" s="5">
        <v>11528369</v>
      </c>
      <c r="D31" s="5">
        <v>5</v>
      </c>
      <c r="E31" s="5">
        <v>3963487</v>
      </c>
      <c r="F31" s="5">
        <v>0</v>
      </c>
      <c r="G31" s="5">
        <v>775961</v>
      </c>
      <c r="H31" s="5">
        <v>4739448</v>
      </c>
      <c r="I31" s="5">
        <v>6788921</v>
      </c>
      <c r="J31" s="5">
        <v>524</v>
      </c>
      <c r="K31" s="5">
        <v>984339414</v>
      </c>
      <c r="L31" s="19"/>
      <c r="M31" s="5">
        <v>9</v>
      </c>
      <c r="N31" s="5">
        <v>11528369</v>
      </c>
      <c r="O31" s="5">
        <v>5</v>
      </c>
      <c r="P31" s="5">
        <v>3963487</v>
      </c>
      <c r="Q31" s="5">
        <v>0</v>
      </c>
      <c r="R31" s="5">
        <v>775961</v>
      </c>
      <c r="S31" s="5">
        <v>4739448</v>
      </c>
      <c r="T31" s="5">
        <v>6788921</v>
      </c>
      <c r="U31" s="5">
        <v>524</v>
      </c>
      <c r="V31" s="5">
        <v>978443314</v>
      </c>
      <c r="W31" s="19"/>
      <c r="X31" s="5">
        <v>2</v>
      </c>
      <c r="Y31" s="5">
        <v>2291700</v>
      </c>
      <c r="Z31" s="5">
        <v>0</v>
      </c>
      <c r="AA31" s="5">
        <v>0</v>
      </c>
      <c r="AB31" s="5">
        <v>0</v>
      </c>
      <c r="AC31" s="5">
        <v>0</v>
      </c>
      <c r="AD31" s="5">
        <v>0</v>
      </c>
      <c r="AE31" s="5">
        <v>2291700</v>
      </c>
      <c r="AF31" s="5">
        <v>219</v>
      </c>
      <c r="AG31" s="5">
        <v>423454592</v>
      </c>
      <c r="AH31" s="19"/>
      <c r="AI31" s="5">
        <v>1</v>
      </c>
      <c r="AJ31" s="5">
        <v>2611505</v>
      </c>
      <c r="AK31" s="5">
        <v>0</v>
      </c>
      <c r="AL31" s="5">
        <v>0</v>
      </c>
      <c r="AM31" s="5">
        <v>0</v>
      </c>
      <c r="AN31" s="5">
        <v>0</v>
      </c>
      <c r="AO31" s="5">
        <v>0</v>
      </c>
      <c r="AP31" s="5">
        <v>2611505</v>
      </c>
      <c r="AQ31" s="5">
        <v>49</v>
      </c>
      <c r="AR31" s="5">
        <v>316567783</v>
      </c>
      <c r="AS31" s="19"/>
      <c r="AT31" s="5">
        <v>0</v>
      </c>
      <c r="AU31" s="5">
        <v>0</v>
      </c>
      <c r="AV31" s="5">
        <v>0</v>
      </c>
      <c r="AW31" s="5">
        <v>0</v>
      </c>
      <c r="AX31" s="5">
        <v>0</v>
      </c>
      <c r="AY31" s="5">
        <v>350200</v>
      </c>
      <c r="AZ31" s="5">
        <v>350200</v>
      </c>
      <c r="BA31" s="5">
        <v>-350200</v>
      </c>
      <c r="BB31" s="5">
        <v>8</v>
      </c>
      <c r="BC31" s="5">
        <v>10687700</v>
      </c>
      <c r="BD31" s="19"/>
      <c r="BE31" s="5">
        <v>0</v>
      </c>
      <c r="BF31" s="5">
        <v>0</v>
      </c>
      <c r="BG31" s="5">
        <v>0</v>
      </c>
      <c r="BH31" s="5">
        <v>0</v>
      </c>
      <c r="BI31" s="5">
        <v>0</v>
      </c>
      <c r="BJ31" s="5">
        <v>0</v>
      </c>
      <c r="BK31" s="5">
        <v>0</v>
      </c>
      <c r="BL31" s="5">
        <v>0</v>
      </c>
      <c r="BM31" s="5">
        <v>0</v>
      </c>
      <c r="BN31" s="5">
        <v>0</v>
      </c>
      <c r="BO31" s="19"/>
      <c r="BP31" s="6">
        <v>1</v>
      </c>
      <c r="BQ31" s="6">
        <v>2088600</v>
      </c>
      <c r="BR31" s="6">
        <v>0</v>
      </c>
      <c r="BS31" s="6">
        <v>0</v>
      </c>
      <c r="BT31" s="6">
        <v>0</v>
      </c>
      <c r="BU31" s="6">
        <v>0</v>
      </c>
      <c r="BV31" s="6">
        <v>0</v>
      </c>
      <c r="BW31" s="6">
        <v>2088600</v>
      </c>
      <c r="BX31" s="6">
        <v>20</v>
      </c>
      <c r="BY31" s="6">
        <v>140118570</v>
      </c>
      <c r="BZ31" s="19"/>
      <c r="CA31" s="5">
        <v>1</v>
      </c>
      <c r="CB31" s="5">
        <v>2116600</v>
      </c>
      <c r="CC31" s="5">
        <v>1</v>
      </c>
      <c r="CD31" s="5">
        <v>2102800</v>
      </c>
      <c r="CE31" s="5">
        <v>0</v>
      </c>
      <c r="CF31" s="5">
        <v>0</v>
      </c>
      <c r="CG31" s="5">
        <v>2102800</v>
      </c>
      <c r="CH31" s="5">
        <v>13800</v>
      </c>
      <c r="CI31" s="5">
        <v>25</v>
      </c>
      <c r="CJ31" s="5">
        <v>52290300</v>
      </c>
      <c r="CK31" s="19"/>
      <c r="CL31" s="5">
        <v>0</v>
      </c>
      <c r="CM31" s="5">
        <v>0</v>
      </c>
      <c r="CN31" s="5">
        <v>0</v>
      </c>
      <c r="CO31" s="5">
        <v>0</v>
      </c>
      <c r="CP31" s="5">
        <v>0</v>
      </c>
      <c r="CQ31" s="5">
        <v>0</v>
      </c>
      <c r="CR31" s="5">
        <v>0</v>
      </c>
      <c r="CS31" s="5">
        <v>0</v>
      </c>
      <c r="CT31" s="5">
        <v>0</v>
      </c>
      <c r="CU31" s="5">
        <v>0</v>
      </c>
      <c r="CV31" s="19"/>
      <c r="CW31" s="5">
        <v>0</v>
      </c>
      <c r="CX31" s="5">
        <v>0</v>
      </c>
      <c r="CY31" s="5">
        <v>0</v>
      </c>
      <c r="CZ31" s="5">
        <v>0</v>
      </c>
      <c r="DA31" s="5">
        <v>0</v>
      </c>
      <c r="DB31" s="5">
        <v>0</v>
      </c>
      <c r="DC31" s="5">
        <v>0</v>
      </c>
      <c r="DD31" s="5">
        <v>0</v>
      </c>
      <c r="DE31" s="5">
        <v>0</v>
      </c>
      <c r="DF31" s="5">
        <v>0</v>
      </c>
      <c r="DG31" s="19"/>
      <c r="DH31" s="5">
        <v>1</v>
      </c>
      <c r="DI31" s="5">
        <v>1800000</v>
      </c>
      <c r="DJ31" s="5">
        <v>1</v>
      </c>
      <c r="DK31" s="5">
        <v>1800000</v>
      </c>
      <c r="DL31" s="5">
        <v>0</v>
      </c>
      <c r="DM31" s="5">
        <v>0</v>
      </c>
      <c r="DN31" s="5">
        <v>1800000</v>
      </c>
      <c r="DO31" s="5">
        <v>0</v>
      </c>
      <c r="DP31" s="5">
        <v>13</v>
      </c>
      <c r="DQ31" s="5">
        <v>21600000</v>
      </c>
      <c r="DR31" s="19"/>
      <c r="DS31" s="5">
        <v>3</v>
      </c>
      <c r="DT31" s="5">
        <v>619964</v>
      </c>
      <c r="DU31" s="5">
        <v>3</v>
      </c>
      <c r="DV31" s="5">
        <v>60687</v>
      </c>
      <c r="DW31" s="5">
        <v>0</v>
      </c>
      <c r="DX31" s="5">
        <v>425761</v>
      </c>
      <c r="DY31" s="5">
        <v>486448</v>
      </c>
      <c r="DZ31" s="5">
        <v>133516</v>
      </c>
      <c r="EA31" s="5">
        <v>190</v>
      </c>
      <c r="EB31" s="5">
        <v>13724368</v>
      </c>
      <c r="EC31" s="19"/>
      <c r="ED31" s="5"/>
      <c r="EE31" s="5">
        <v>0</v>
      </c>
      <c r="EF31" s="5"/>
      <c r="EG31" s="5">
        <v>0</v>
      </c>
      <c r="EH31" s="5">
        <v>0</v>
      </c>
      <c r="EI31" s="5">
        <v>0</v>
      </c>
      <c r="EJ31" s="5">
        <v>0</v>
      </c>
      <c r="EK31" s="5">
        <v>0</v>
      </c>
      <c r="EL31" s="5"/>
      <c r="EM31" s="5">
        <v>5896100</v>
      </c>
    </row>
    <row r="32" spans="1:143" s="93" customFormat="1" ht="17.25" customHeight="1" x14ac:dyDescent="0.15">
      <c r="A32" s="7" t="s">
        <v>219</v>
      </c>
      <c r="B32" s="5">
        <v>7</v>
      </c>
      <c r="C32" s="5">
        <v>11598183</v>
      </c>
      <c r="D32" s="5">
        <v>5</v>
      </c>
      <c r="E32" s="5">
        <v>5316336</v>
      </c>
      <c r="F32" s="5">
        <v>0</v>
      </c>
      <c r="G32" s="5">
        <v>265646</v>
      </c>
      <c r="H32" s="5">
        <v>5581982</v>
      </c>
      <c r="I32" s="5">
        <v>6016200</v>
      </c>
      <c r="J32" s="5">
        <v>526</v>
      </c>
      <c r="K32" s="5">
        <v>990355614</v>
      </c>
      <c r="L32" s="19"/>
      <c r="M32" s="5">
        <v>7</v>
      </c>
      <c r="N32" s="5">
        <v>11598183</v>
      </c>
      <c r="O32" s="5">
        <v>5</v>
      </c>
      <c r="P32" s="5">
        <v>5316336</v>
      </c>
      <c r="Q32" s="5">
        <v>0</v>
      </c>
      <c r="R32" s="5">
        <v>265646</v>
      </c>
      <c r="S32" s="5">
        <v>5581982</v>
      </c>
      <c r="T32" s="5">
        <v>6016200</v>
      </c>
      <c r="U32" s="5">
        <v>526</v>
      </c>
      <c r="V32" s="5">
        <v>984459514</v>
      </c>
      <c r="W32" s="19"/>
      <c r="X32" s="5">
        <v>1</v>
      </c>
      <c r="Y32" s="5">
        <v>2519200</v>
      </c>
      <c r="Z32" s="5">
        <v>1</v>
      </c>
      <c r="AA32" s="5">
        <v>1164100</v>
      </c>
      <c r="AB32" s="5">
        <v>0</v>
      </c>
      <c r="AC32" s="5">
        <v>0</v>
      </c>
      <c r="AD32" s="5">
        <v>1164100</v>
      </c>
      <c r="AE32" s="5">
        <v>1355100</v>
      </c>
      <c r="AF32" s="5">
        <v>219</v>
      </c>
      <c r="AG32" s="5">
        <v>424809692</v>
      </c>
      <c r="AH32" s="19"/>
      <c r="AI32" s="5">
        <v>0</v>
      </c>
      <c r="AJ32" s="5">
        <v>2744665</v>
      </c>
      <c r="AK32" s="5">
        <v>0</v>
      </c>
      <c r="AL32" s="5">
        <v>0</v>
      </c>
      <c r="AM32" s="5">
        <v>0</v>
      </c>
      <c r="AN32" s="5">
        <v>0</v>
      </c>
      <c r="AO32" s="5">
        <v>0</v>
      </c>
      <c r="AP32" s="5">
        <v>2744665</v>
      </c>
      <c r="AQ32" s="5">
        <v>49</v>
      </c>
      <c r="AR32" s="5">
        <v>319312448</v>
      </c>
      <c r="AS32" s="19"/>
      <c r="AT32" s="5">
        <v>1</v>
      </c>
      <c r="AU32" s="5">
        <v>200000</v>
      </c>
      <c r="AV32" s="5">
        <v>0</v>
      </c>
      <c r="AW32" s="5">
        <v>0</v>
      </c>
      <c r="AX32" s="5">
        <v>0</v>
      </c>
      <c r="AY32" s="5">
        <v>50100</v>
      </c>
      <c r="AZ32" s="5">
        <v>50100</v>
      </c>
      <c r="BA32" s="5">
        <v>149900</v>
      </c>
      <c r="BB32" s="5">
        <v>9</v>
      </c>
      <c r="BC32" s="5">
        <v>10837600</v>
      </c>
      <c r="BD32" s="19"/>
      <c r="BE32" s="5">
        <v>0</v>
      </c>
      <c r="BF32" s="5">
        <v>0</v>
      </c>
      <c r="BG32" s="5">
        <v>0</v>
      </c>
      <c r="BH32" s="5">
        <v>0</v>
      </c>
      <c r="BI32" s="5">
        <v>0</v>
      </c>
      <c r="BJ32" s="5">
        <v>0</v>
      </c>
      <c r="BK32" s="5">
        <v>0</v>
      </c>
      <c r="BL32" s="5">
        <v>0</v>
      </c>
      <c r="BM32" s="5">
        <v>0</v>
      </c>
      <c r="BN32" s="5">
        <v>0</v>
      </c>
      <c r="BO32" s="19"/>
      <c r="BP32" s="6">
        <v>0</v>
      </c>
      <c r="BQ32" s="6">
        <v>2082400</v>
      </c>
      <c r="BR32" s="6">
        <v>0</v>
      </c>
      <c r="BS32" s="6">
        <v>0</v>
      </c>
      <c r="BT32" s="6">
        <v>0</v>
      </c>
      <c r="BU32" s="6">
        <v>0</v>
      </c>
      <c r="BV32" s="6">
        <v>0</v>
      </c>
      <c r="BW32" s="6">
        <v>2082400</v>
      </c>
      <c r="BX32" s="6">
        <v>20</v>
      </c>
      <c r="BY32" s="6">
        <v>142200970</v>
      </c>
      <c r="BZ32" s="19"/>
      <c r="CA32" s="5">
        <v>1</v>
      </c>
      <c r="CB32" s="5">
        <v>2195600</v>
      </c>
      <c r="CC32" s="5">
        <v>1</v>
      </c>
      <c r="CD32" s="5">
        <v>2305500</v>
      </c>
      <c r="CE32" s="5">
        <v>0</v>
      </c>
      <c r="CF32" s="5">
        <v>0</v>
      </c>
      <c r="CG32" s="5">
        <v>2305500</v>
      </c>
      <c r="CH32" s="5">
        <v>-109900</v>
      </c>
      <c r="CI32" s="5">
        <v>25</v>
      </c>
      <c r="CJ32" s="5">
        <v>52180400</v>
      </c>
      <c r="CK32" s="19"/>
      <c r="CL32" s="5">
        <v>0</v>
      </c>
      <c r="CM32" s="5">
        <v>0</v>
      </c>
      <c r="CN32" s="5">
        <v>0</v>
      </c>
      <c r="CO32" s="5">
        <v>0</v>
      </c>
      <c r="CP32" s="5">
        <v>0</v>
      </c>
      <c r="CQ32" s="5">
        <v>0</v>
      </c>
      <c r="CR32" s="5">
        <v>0</v>
      </c>
      <c r="CS32" s="5">
        <v>0</v>
      </c>
      <c r="CT32" s="5">
        <v>0</v>
      </c>
      <c r="CU32" s="5">
        <v>0</v>
      </c>
      <c r="CV32" s="19"/>
      <c r="CW32" s="5">
        <v>0</v>
      </c>
      <c r="CX32" s="5">
        <v>0</v>
      </c>
      <c r="CY32" s="5">
        <v>0</v>
      </c>
      <c r="CZ32" s="5">
        <v>0</v>
      </c>
      <c r="DA32" s="5">
        <v>0</v>
      </c>
      <c r="DB32" s="5">
        <v>0</v>
      </c>
      <c r="DC32" s="5">
        <v>0</v>
      </c>
      <c r="DD32" s="5">
        <v>0</v>
      </c>
      <c r="DE32" s="5">
        <v>0</v>
      </c>
      <c r="DF32" s="5">
        <v>0</v>
      </c>
      <c r="DG32" s="19"/>
      <c r="DH32" s="5">
        <v>1</v>
      </c>
      <c r="DI32" s="5">
        <v>1800000</v>
      </c>
      <c r="DJ32" s="5">
        <v>1</v>
      </c>
      <c r="DK32" s="5">
        <v>1800000</v>
      </c>
      <c r="DL32" s="5">
        <v>0</v>
      </c>
      <c r="DM32" s="5">
        <v>0</v>
      </c>
      <c r="DN32" s="5">
        <v>1800000</v>
      </c>
      <c r="DO32" s="5">
        <v>0</v>
      </c>
      <c r="DP32" s="5">
        <v>13</v>
      </c>
      <c r="DQ32" s="5">
        <v>21600000</v>
      </c>
      <c r="DR32" s="19"/>
      <c r="DS32" s="5">
        <v>3</v>
      </c>
      <c r="DT32" s="5">
        <v>56318</v>
      </c>
      <c r="DU32" s="5">
        <v>2</v>
      </c>
      <c r="DV32" s="5">
        <v>46736</v>
      </c>
      <c r="DW32" s="5">
        <v>0</v>
      </c>
      <c r="DX32" s="5">
        <v>215546</v>
      </c>
      <c r="DY32" s="5">
        <v>262282</v>
      </c>
      <c r="DZ32" s="5">
        <v>-205965</v>
      </c>
      <c r="EA32" s="5">
        <v>191</v>
      </c>
      <c r="EB32" s="5">
        <v>13518404</v>
      </c>
      <c r="EC32" s="19"/>
      <c r="ED32" s="5"/>
      <c r="EE32" s="5">
        <v>0</v>
      </c>
      <c r="EF32" s="5"/>
      <c r="EG32" s="5">
        <v>0</v>
      </c>
      <c r="EH32" s="5">
        <v>0</v>
      </c>
      <c r="EI32" s="5">
        <v>0</v>
      </c>
      <c r="EJ32" s="5">
        <v>0</v>
      </c>
      <c r="EK32" s="5">
        <v>0</v>
      </c>
      <c r="EL32" s="5"/>
      <c r="EM32" s="5">
        <v>5896100</v>
      </c>
    </row>
    <row r="33" spans="1:143" s="93" customFormat="1" ht="17.25" customHeight="1" x14ac:dyDescent="0.15">
      <c r="A33" s="7">
        <v>2020.06</v>
      </c>
      <c r="B33" s="5">
        <v>5</v>
      </c>
      <c r="C33" s="5">
        <v>12763990</v>
      </c>
      <c r="D33" s="5">
        <v>8</v>
      </c>
      <c r="E33" s="5">
        <v>21455566</v>
      </c>
      <c r="F33" s="5">
        <v>0</v>
      </c>
      <c r="G33" s="5">
        <v>116928</v>
      </c>
      <c r="H33" s="5">
        <v>21572494</v>
      </c>
      <c r="I33" s="5">
        <v>-8808505</v>
      </c>
      <c r="J33" s="5">
        <v>523</v>
      </c>
      <c r="K33" s="5">
        <v>981547109</v>
      </c>
      <c r="L33" s="19"/>
      <c r="M33" s="5">
        <v>5</v>
      </c>
      <c r="N33" s="5">
        <v>10568300</v>
      </c>
      <c r="O33" s="5">
        <v>8</v>
      </c>
      <c r="P33" s="5">
        <v>21455566</v>
      </c>
      <c r="Q33" s="5">
        <v>0</v>
      </c>
      <c r="R33" s="5">
        <v>116928</v>
      </c>
      <c r="S33" s="5">
        <v>21572494</v>
      </c>
      <c r="T33" s="5">
        <v>-11004195</v>
      </c>
      <c r="U33" s="5">
        <v>523</v>
      </c>
      <c r="V33" s="5">
        <v>973455319</v>
      </c>
      <c r="W33" s="19"/>
      <c r="X33" s="5">
        <v>0</v>
      </c>
      <c r="Y33" s="5">
        <v>2509800</v>
      </c>
      <c r="Z33" s="5">
        <v>1</v>
      </c>
      <c r="AA33" s="5">
        <v>1094500</v>
      </c>
      <c r="AB33" s="5">
        <v>0</v>
      </c>
      <c r="AC33" s="5">
        <v>0</v>
      </c>
      <c r="AD33" s="5">
        <v>1094500</v>
      </c>
      <c r="AE33" s="5">
        <v>1415300</v>
      </c>
      <c r="AF33" s="5">
        <v>218</v>
      </c>
      <c r="AG33" s="5">
        <v>426224992</v>
      </c>
      <c r="AH33" s="19"/>
      <c r="AI33" s="5">
        <v>0</v>
      </c>
      <c r="AJ33" s="5">
        <v>2264284</v>
      </c>
      <c r="AK33" s="5">
        <v>2</v>
      </c>
      <c r="AL33" s="5">
        <v>8081064</v>
      </c>
      <c r="AM33" s="5">
        <v>0</v>
      </c>
      <c r="AN33" s="5">
        <v>0</v>
      </c>
      <c r="AO33" s="5">
        <v>8081064</v>
      </c>
      <c r="AP33" s="5">
        <v>-5816780</v>
      </c>
      <c r="AQ33" s="5">
        <v>47</v>
      </c>
      <c r="AR33" s="5">
        <v>313495668</v>
      </c>
      <c r="AS33" s="19"/>
      <c r="AT33" s="5">
        <v>0</v>
      </c>
      <c r="AU33" s="5">
        <v>0</v>
      </c>
      <c r="AV33" s="5">
        <v>0</v>
      </c>
      <c r="AW33" s="5">
        <v>0</v>
      </c>
      <c r="AX33" s="5">
        <v>0</v>
      </c>
      <c r="AY33" s="5">
        <v>0</v>
      </c>
      <c r="AZ33" s="5">
        <v>0</v>
      </c>
      <c r="BA33" s="5">
        <v>0</v>
      </c>
      <c r="BB33" s="5">
        <v>9</v>
      </c>
      <c r="BC33" s="5">
        <v>10837600</v>
      </c>
      <c r="BD33" s="19"/>
      <c r="BE33" s="5">
        <v>0</v>
      </c>
      <c r="BF33" s="5">
        <v>0</v>
      </c>
      <c r="BG33" s="5">
        <v>0</v>
      </c>
      <c r="BH33" s="5">
        <v>0</v>
      </c>
      <c r="BI33" s="5">
        <v>0</v>
      </c>
      <c r="BJ33" s="5">
        <v>0</v>
      </c>
      <c r="BK33" s="5">
        <v>0</v>
      </c>
      <c r="BL33" s="5">
        <v>0</v>
      </c>
      <c r="BM33" s="5">
        <v>0</v>
      </c>
      <c r="BN33" s="5">
        <v>0</v>
      </c>
      <c r="BO33" s="19"/>
      <c r="BP33" s="6">
        <v>0</v>
      </c>
      <c r="BQ33" s="6">
        <v>1899300</v>
      </c>
      <c r="BR33" s="6">
        <v>1</v>
      </c>
      <c r="BS33" s="6">
        <v>8322715</v>
      </c>
      <c r="BT33" s="6">
        <v>0</v>
      </c>
      <c r="BU33" s="6">
        <v>0</v>
      </c>
      <c r="BV33" s="6">
        <v>8322715</v>
      </c>
      <c r="BW33" s="6">
        <v>-6423415</v>
      </c>
      <c r="BX33" s="6">
        <v>19</v>
      </c>
      <c r="BY33" s="6">
        <v>135777555</v>
      </c>
      <c r="BZ33" s="19"/>
      <c r="CA33" s="5">
        <v>1</v>
      </c>
      <c r="CB33" s="5">
        <v>2028700</v>
      </c>
      <c r="CC33" s="5">
        <v>1</v>
      </c>
      <c r="CD33" s="5">
        <v>2114600</v>
      </c>
      <c r="CE33" s="5">
        <v>0</v>
      </c>
      <c r="CF33" s="5">
        <v>0</v>
      </c>
      <c r="CG33" s="5">
        <v>2114600</v>
      </c>
      <c r="CH33" s="5">
        <v>-85900</v>
      </c>
      <c r="CI33" s="5">
        <v>25</v>
      </c>
      <c r="CJ33" s="5">
        <v>52094500</v>
      </c>
      <c r="CK33" s="19"/>
      <c r="CL33" s="5">
        <v>0</v>
      </c>
      <c r="CM33" s="5">
        <v>0</v>
      </c>
      <c r="CN33" s="5">
        <v>0</v>
      </c>
      <c r="CO33" s="5">
        <v>0</v>
      </c>
      <c r="CP33" s="5">
        <v>0</v>
      </c>
      <c r="CQ33" s="5">
        <v>0</v>
      </c>
      <c r="CR33" s="5">
        <v>0</v>
      </c>
      <c r="CS33" s="5">
        <v>0</v>
      </c>
      <c r="CT33" s="5">
        <v>0</v>
      </c>
      <c r="CU33" s="5">
        <v>0</v>
      </c>
      <c r="CV33" s="19"/>
      <c r="CW33" s="5">
        <v>0</v>
      </c>
      <c r="CX33" s="5">
        <v>0</v>
      </c>
      <c r="CY33" s="5">
        <v>0</v>
      </c>
      <c r="CZ33" s="5">
        <v>0</v>
      </c>
      <c r="DA33" s="5">
        <v>0</v>
      </c>
      <c r="DB33" s="5">
        <v>0</v>
      </c>
      <c r="DC33" s="5">
        <v>0</v>
      </c>
      <c r="DD33" s="5">
        <v>0</v>
      </c>
      <c r="DE33" s="5">
        <v>0</v>
      </c>
      <c r="DF33" s="5">
        <v>0</v>
      </c>
      <c r="DG33" s="19"/>
      <c r="DH33" s="5">
        <v>1</v>
      </c>
      <c r="DI33" s="5">
        <v>1800000</v>
      </c>
      <c r="DJ33" s="5">
        <v>1</v>
      </c>
      <c r="DK33" s="5">
        <v>1800000</v>
      </c>
      <c r="DL33" s="5">
        <v>0</v>
      </c>
      <c r="DM33" s="5">
        <v>0</v>
      </c>
      <c r="DN33" s="5">
        <v>1800000</v>
      </c>
      <c r="DO33" s="5">
        <v>0</v>
      </c>
      <c r="DP33" s="5">
        <v>13</v>
      </c>
      <c r="DQ33" s="5">
        <v>21600000</v>
      </c>
      <c r="DR33" s="19"/>
      <c r="DS33" s="5">
        <v>3</v>
      </c>
      <c r="DT33" s="5">
        <v>66216</v>
      </c>
      <c r="DU33" s="5">
        <v>2</v>
      </c>
      <c r="DV33" s="5">
        <v>42687</v>
      </c>
      <c r="DW33" s="5">
        <v>0</v>
      </c>
      <c r="DX33" s="5">
        <v>116928</v>
      </c>
      <c r="DY33" s="5">
        <v>159615</v>
      </c>
      <c r="DZ33" s="5">
        <v>-93400</v>
      </c>
      <c r="EA33" s="5">
        <v>192</v>
      </c>
      <c r="EB33" s="5">
        <v>13425004</v>
      </c>
      <c r="EC33" s="19"/>
      <c r="ED33" s="5"/>
      <c r="EE33" s="5">
        <v>2195690</v>
      </c>
      <c r="EF33" s="5"/>
      <c r="EG33" s="5">
        <v>0</v>
      </c>
      <c r="EH33" s="5">
        <v>0</v>
      </c>
      <c r="EI33" s="5">
        <v>0</v>
      </c>
      <c r="EJ33" s="5">
        <v>0</v>
      </c>
      <c r="EK33" s="5">
        <v>2195690</v>
      </c>
      <c r="EL33" s="5"/>
      <c r="EM33" s="5">
        <v>8091790</v>
      </c>
    </row>
    <row r="34" spans="1:143" s="93" customFormat="1" ht="17.25" customHeight="1" x14ac:dyDescent="0.15">
      <c r="A34" s="7">
        <v>2020.07</v>
      </c>
      <c r="B34" s="5">
        <v>9</v>
      </c>
      <c r="C34" s="5">
        <v>16101456</v>
      </c>
      <c r="D34" s="5">
        <v>6</v>
      </c>
      <c r="E34" s="5">
        <v>5327335</v>
      </c>
      <c r="F34" s="5">
        <v>0</v>
      </c>
      <c r="G34" s="5">
        <v>229824</v>
      </c>
      <c r="H34" s="5">
        <v>5557160</v>
      </c>
      <c r="I34" s="5">
        <v>10544296</v>
      </c>
      <c r="J34" s="5">
        <v>526</v>
      </c>
      <c r="K34" s="5">
        <v>992091406</v>
      </c>
      <c r="L34" s="19"/>
      <c r="M34" s="5">
        <v>9</v>
      </c>
      <c r="N34" s="5">
        <v>16101456</v>
      </c>
      <c r="O34" s="5">
        <v>6</v>
      </c>
      <c r="P34" s="5">
        <v>5327335</v>
      </c>
      <c r="Q34" s="5">
        <v>0</v>
      </c>
      <c r="R34" s="5">
        <v>229824</v>
      </c>
      <c r="S34" s="5">
        <v>5557160</v>
      </c>
      <c r="T34" s="5">
        <v>10544296</v>
      </c>
      <c r="U34" s="5">
        <v>526</v>
      </c>
      <c r="V34" s="5">
        <v>983999616</v>
      </c>
      <c r="W34" s="19"/>
      <c r="X34" s="5">
        <v>2</v>
      </c>
      <c r="Y34" s="5">
        <v>3104900</v>
      </c>
      <c r="Z34" s="5">
        <v>1</v>
      </c>
      <c r="AA34" s="5">
        <v>1323500</v>
      </c>
      <c r="AB34" s="5">
        <v>0</v>
      </c>
      <c r="AC34" s="5">
        <v>0</v>
      </c>
      <c r="AD34" s="5">
        <v>1323500</v>
      </c>
      <c r="AE34" s="5">
        <v>1781400</v>
      </c>
      <c r="AF34" s="5">
        <v>219</v>
      </c>
      <c r="AG34" s="5">
        <v>428006392</v>
      </c>
      <c r="AH34" s="19"/>
      <c r="AI34" s="5">
        <v>1</v>
      </c>
      <c r="AJ34" s="5">
        <v>3140696</v>
      </c>
      <c r="AK34" s="5">
        <v>0</v>
      </c>
      <c r="AL34" s="5">
        <v>0</v>
      </c>
      <c r="AM34" s="5">
        <v>0</v>
      </c>
      <c r="AN34" s="5">
        <v>0</v>
      </c>
      <c r="AO34" s="5">
        <v>0</v>
      </c>
      <c r="AP34" s="5">
        <v>3140696</v>
      </c>
      <c r="AQ34" s="5">
        <v>48</v>
      </c>
      <c r="AR34" s="5">
        <v>316636364</v>
      </c>
      <c r="AS34" s="19"/>
      <c r="AT34" s="5">
        <v>0</v>
      </c>
      <c r="AU34" s="5">
        <v>0</v>
      </c>
      <c r="AV34" s="5">
        <v>0</v>
      </c>
      <c r="AW34" s="5">
        <v>0</v>
      </c>
      <c r="AX34" s="5">
        <v>0</v>
      </c>
      <c r="AY34" s="5">
        <v>100100</v>
      </c>
      <c r="AZ34" s="5">
        <v>100100</v>
      </c>
      <c r="BA34" s="5">
        <v>-100100</v>
      </c>
      <c r="BB34" s="5">
        <v>9</v>
      </c>
      <c r="BC34" s="5">
        <v>10737500</v>
      </c>
      <c r="BD34" s="19"/>
      <c r="BE34" s="5">
        <v>0</v>
      </c>
      <c r="BF34" s="5">
        <v>0</v>
      </c>
      <c r="BG34" s="5">
        <v>0</v>
      </c>
      <c r="BH34" s="5">
        <v>0</v>
      </c>
      <c r="BI34" s="5">
        <v>0</v>
      </c>
      <c r="BJ34" s="5">
        <v>0</v>
      </c>
      <c r="BK34" s="5">
        <v>0</v>
      </c>
      <c r="BL34" s="5">
        <v>0</v>
      </c>
      <c r="BM34" s="5">
        <v>0</v>
      </c>
      <c r="BN34" s="5">
        <v>0</v>
      </c>
      <c r="BO34" s="19"/>
      <c r="BP34" s="6">
        <v>1</v>
      </c>
      <c r="BQ34" s="6">
        <v>2940700</v>
      </c>
      <c r="BR34" s="6">
        <v>0</v>
      </c>
      <c r="BS34" s="6">
        <v>0</v>
      </c>
      <c r="BT34" s="6">
        <v>0</v>
      </c>
      <c r="BU34" s="6">
        <v>0</v>
      </c>
      <c r="BV34" s="6">
        <v>0</v>
      </c>
      <c r="BW34" s="6">
        <v>2940700</v>
      </c>
      <c r="BX34" s="6">
        <v>20</v>
      </c>
      <c r="BY34" s="6">
        <v>138718255</v>
      </c>
      <c r="BZ34" s="19"/>
      <c r="CA34" s="5">
        <v>1</v>
      </c>
      <c r="CB34" s="5">
        <v>3307800</v>
      </c>
      <c r="CC34" s="5">
        <v>1</v>
      </c>
      <c r="CD34" s="5">
        <v>2142800</v>
      </c>
      <c r="CE34" s="5">
        <v>0</v>
      </c>
      <c r="CF34" s="5">
        <v>0</v>
      </c>
      <c r="CG34" s="5">
        <v>2142800</v>
      </c>
      <c r="CH34" s="5">
        <v>1165000</v>
      </c>
      <c r="CI34" s="5">
        <v>25</v>
      </c>
      <c r="CJ34" s="5">
        <v>53259500</v>
      </c>
      <c r="CK34" s="19"/>
      <c r="CL34" s="5">
        <v>0</v>
      </c>
      <c r="CM34" s="5">
        <v>0</v>
      </c>
      <c r="CN34" s="5">
        <v>0</v>
      </c>
      <c r="CO34" s="5">
        <v>0</v>
      </c>
      <c r="CP34" s="5">
        <v>0</v>
      </c>
      <c r="CQ34" s="5">
        <v>0</v>
      </c>
      <c r="CR34" s="5">
        <v>0</v>
      </c>
      <c r="CS34" s="5">
        <v>0</v>
      </c>
      <c r="CT34" s="5">
        <v>0</v>
      </c>
      <c r="CU34" s="5">
        <v>0</v>
      </c>
      <c r="CV34" s="19"/>
      <c r="CW34" s="5">
        <v>0</v>
      </c>
      <c r="CX34" s="5">
        <v>0</v>
      </c>
      <c r="CY34" s="5">
        <v>0</v>
      </c>
      <c r="CZ34" s="5">
        <v>0</v>
      </c>
      <c r="DA34" s="5">
        <v>0</v>
      </c>
      <c r="DB34" s="5">
        <v>0</v>
      </c>
      <c r="DC34" s="5">
        <v>0</v>
      </c>
      <c r="DD34" s="5">
        <v>0</v>
      </c>
      <c r="DE34" s="5">
        <v>0</v>
      </c>
      <c r="DF34" s="5">
        <v>0</v>
      </c>
      <c r="DG34" s="19"/>
      <c r="DH34" s="5">
        <v>1</v>
      </c>
      <c r="DI34" s="5">
        <v>3499970</v>
      </c>
      <c r="DJ34" s="5">
        <v>1</v>
      </c>
      <c r="DK34" s="5">
        <v>1800000</v>
      </c>
      <c r="DL34" s="5">
        <v>0</v>
      </c>
      <c r="DM34" s="5">
        <v>0</v>
      </c>
      <c r="DN34" s="5">
        <v>1800000</v>
      </c>
      <c r="DO34" s="5">
        <v>1699970</v>
      </c>
      <c r="DP34" s="5">
        <v>13</v>
      </c>
      <c r="DQ34" s="5">
        <v>23299970</v>
      </c>
      <c r="DR34" s="19"/>
      <c r="DS34" s="5">
        <v>3</v>
      </c>
      <c r="DT34" s="5">
        <v>107390</v>
      </c>
      <c r="DU34" s="5">
        <v>3</v>
      </c>
      <c r="DV34" s="5">
        <v>61035</v>
      </c>
      <c r="DW34" s="5">
        <v>0</v>
      </c>
      <c r="DX34" s="5">
        <v>129724</v>
      </c>
      <c r="DY34" s="5">
        <v>190760</v>
      </c>
      <c r="DZ34" s="5">
        <v>-83370</v>
      </c>
      <c r="EA34" s="5">
        <v>192</v>
      </c>
      <c r="EB34" s="5">
        <v>13341634</v>
      </c>
      <c r="EC34" s="19"/>
      <c r="ED34" s="5"/>
      <c r="EE34" s="5">
        <v>0</v>
      </c>
      <c r="EF34" s="5"/>
      <c r="EG34" s="5">
        <v>0</v>
      </c>
      <c r="EH34" s="5">
        <v>0</v>
      </c>
      <c r="EI34" s="5">
        <v>0</v>
      </c>
      <c r="EJ34" s="5">
        <v>0</v>
      </c>
      <c r="EK34" s="5">
        <v>0</v>
      </c>
      <c r="EL34" s="5"/>
      <c r="EM34" s="5">
        <v>8091790</v>
      </c>
    </row>
    <row r="35" spans="1:143" s="93" customFormat="1" ht="17.25" customHeight="1" x14ac:dyDescent="0.15">
      <c r="A35" s="7">
        <v>2020.08</v>
      </c>
      <c r="B35" s="5">
        <v>5</v>
      </c>
      <c r="C35" s="5">
        <v>15426701</v>
      </c>
      <c r="D35" s="5">
        <v>4</v>
      </c>
      <c r="E35" s="5">
        <v>3974362</v>
      </c>
      <c r="F35" s="5">
        <v>0</v>
      </c>
      <c r="G35" s="5">
        <v>219747</v>
      </c>
      <c r="H35" s="5">
        <v>4194109</v>
      </c>
      <c r="I35" s="5">
        <v>11232593</v>
      </c>
      <c r="J35" s="5">
        <v>527</v>
      </c>
      <c r="K35" s="5">
        <v>1003323999</v>
      </c>
      <c r="L35" s="19"/>
      <c r="M35" s="5">
        <v>5</v>
      </c>
      <c r="N35" s="5">
        <v>15426701</v>
      </c>
      <c r="O35" s="5">
        <v>4</v>
      </c>
      <c r="P35" s="5">
        <v>3974362</v>
      </c>
      <c r="Q35" s="5">
        <v>0</v>
      </c>
      <c r="R35" s="5">
        <v>219747</v>
      </c>
      <c r="S35" s="5">
        <v>4194109</v>
      </c>
      <c r="T35" s="5">
        <v>11232593</v>
      </c>
      <c r="U35" s="5">
        <v>527</v>
      </c>
      <c r="V35" s="5">
        <v>995232209</v>
      </c>
      <c r="W35" s="19"/>
      <c r="X35" s="5">
        <v>0</v>
      </c>
      <c r="Y35" s="5">
        <v>3081800</v>
      </c>
      <c r="Z35" s="5">
        <v>0</v>
      </c>
      <c r="AA35" s="5">
        <v>0</v>
      </c>
      <c r="AB35" s="5">
        <v>0</v>
      </c>
      <c r="AC35" s="5">
        <v>0</v>
      </c>
      <c r="AD35" s="5">
        <v>0</v>
      </c>
      <c r="AE35" s="5">
        <v>3081800</v>
      </c>
      <c r="AF35" s="5">
        <v>219</v>
      </c>
      <c r="AG35" s="5">
        <v>431088192</v>
      </c>
      <c r="AH35" s="19"/>
      <c r="AI35" s="5">
        <v>0</v>
      </c>
      <c r="AJ35" s="5">
        <v>2963565</v>
      </c>
      <c r="AK35" s="5">
        <v>0</v>
      </c>
      <c r="AL35" s="5">
        <v>0</v>
      </c>
      <c r="AM35" s="5">
        <v>0</v>
      </c>
      <c r="AN35" s="5">
        <v>0</v>
      </c>
      <c r="AO35" s="5">
        <v>0</v>
      </c>
      <c r="AP35" s="5">
        <v>2963565</v>
      </c>
      <c r="AQ35" s="5">
        <v>48</v>
      </c>
      <c r="AR35" s="5">
        <v>319599929</v>
      </c>
      <c r="AS35" s="19"/>
      <c r="AT35" s="5">
        <v>0</v>
      </c>
      <c r="AU35" s="5">
        <v>199900</v>
      </c>
      <c r="AV35" s="5">
        <v>0</v>
      </c>
      <c r="AW35" s="5">
        <v>0</v>
      </c>
      <c r="AX35" s="5">
        <v>0</v>
      </c>
      <c r="AY35" s="5">
        <v>50100</v>
      </c>
      <c r="AZ35" s="5">
        <v>50100</v>
      </c>
      <c r="BA35" s="5">
        <v>149800</v>
      </c>
      <c r="BB35" s="5">
        <v>9</v>
      </c>
      <c r="BC35" s="5">
        <v>10887300</v>
      </c>
      <c r="BD35" s="19"/>
      <c r="BE35" s="5">
        <v>0</v>
      </c>
      <c r="BF35" s="5">
        <v>0</v>
      </c>
      <c r="BG35" s="5">
        <v>0</v>
      </c>
      <c r="BH35" s="5">
        <v>0</v>
      </c>
      <c r="BI35" s="5">
        <v>0</v>
      </c>
      <c r="BJ35" s="5">
        <v>0</v>
      </c>
      <c r="BK35" s="5">
        <v>0</v>
      </c>
      <c r="BL35" s="5">
        <v>0</v>
      </c>
      <c r="BM35" s="5">
        <v>0</v>
      </c>
      <c r="BN35" s="5">
        <v>0</v>
      </c>
      <c r="BO35" s="19"/>
      <c r="BP35" s="6">
        <v>0</v>
      </c>
      <c r="BQ35" s="6">
        <v>2499200</v>
      </c>
      <c r="BR35" s="6">
        <v>0</v>
      </c>
      <c r="BS35" s="6">
        <v>0</v>
      </c>
      <c r="BT35" s="6">
        <v>0</v>
      </c>
      <c r="BU35" s="6">
        <v>0</v>
      </c>
      <c r="BV35" s="6">
        <v>0</v>
      </c>
      <c r="BW35" s="6">
        <v>2499200</v>
      </c>
      <c r="BX35" s="6">
        <v>20</v>
      </c>
      <c r="BY35" s="6">
        <v>141217455</v>
      </c>
      <c r="BZ35" s="19"/>
      <c r="CA35" s="5">
        <v>1</v>
      </c>
      <c r="CB35" s="5">
        <v>3047000</v>
      </c>
      <c r="CC35" s="5">
        <v>1</v>
      </c>
      <c r="CD35" s="5">
        <v>2112700</v>
      </c>
      <c r="CE35" s="5">
        <v>0</v>
      </c>
      <c r="CF35" s="5">
        <v>0</v>
      </c>
      <c r="CG35" s="5">
        <v>2112700</v>
      </c>
      <c r="CH35" s="5">
        <v>934300</v>
      </c>
      <c r="CI35" s="5">
        <v>25</v>
      </c>
      <c r="CJ35" s="5">
        <v>54193800</v>
      </c>
      <c r="CK35" s="19"/>
      <c r="CL35" s="5">
        <v>0</v>
      </c>
      <c r="CM35" s="5">
        <v>0</v>
      </c>
      <c r="CN35" s="5">
        <v>0</v>
      </c>
      <c r="CO35" s="5">
        <v>0</v>
      </c>
      <c r="CP35" s="5">
        <v>0</v>
      </c>
      <c r="CQ35" s="5">
        <v>0</v>
      </c>
      <c r="CR35" s="5">
        <v>0</v>
      </c>
      <c r="CS35" s="5">
        <v>0</v>
      </c>
      <c r="CT35" s="5">
        <v>0</v>
      </c>
      <c r="CU35" s="5">
        <v>0</v>
      </c>
      <c r="CV35" s="19"/>
      <c r="CW35" s="5">
        <v>0</v>
      </c>
      <c r="CX35" s="5">
        <v>0</v>
      </c>
      <c r="CY35" s="5">
        <v>0</v>
      </c>
      <c r="CZ35" s="5">
        <v>0</v>
      </c>
      <c r="DA35" s="5">
        <v>0</v>
      </c>
      <c r="DB35" s="5">
        <v>0</v>
      </c>
      <c r="DC35" s="5">
        <v>0</v>
      </c>
      <c r="DD35" s="5">
        <v>0</v>
      </c>
      <c r="DE35" s="5">
        <v>0</v>
      </c>
      <c r="DF35" s="5">
        <v>0</v>
      </c>
      <c r="DG35" s="19"/>
      <c r="DH35" s="5">
        <v>1</v>
      </c>
      <c r="DI35" s="5">
        <v>3499970</v>
      </c>
      <c r="DJ35" s="5">
        <v>1</v>
      </c>
      <c r="DK35" s="5">
        <v>1800000</v>
      </c>
      <c r="DL35" s="5">
        <v>0</v>
      </c>
      <c r="DM35" s="5">
        <v>0</v>
      </c>
      <c r="DN35" s="5">
        <v>1800000</v>
      </c>
      <c r="DO35" s="5">
        <v>1699970</v>
      </c>
      <c r="DP35" s="5">
        <v>13</v>
      </c>
      <c r="DQ35" s="5">
        <v>24999940</v>
      </c>
      <c r="DR35" s="19"/>
      <c r="DS35" s="5">
        <v>3</v>
      </c>
      <c r="DT35" s="5">
        <v>135266</v>
      </c>
      <c r="DU35" s="5">
        <v>2</v>
      </c>
      <c r="DV35" s="5">
        <v>61662</v>
      </c>
      <c r="DW35" s="5">
        <v>0</v>
      </c>
      <c r="DX35" s="5">
        <v>169647</v>
      </c>
      <c r="DY35" s="5">
        <v>231309</v>
      </c>
      <c r="DZ35" s="5">
        <v>-96042</v>
      </c>
      <c r="EA35" s="5">
        <v>193</v>
      </c>
      <c r="EB35" s="5">
        <v>13245592</v>
      </c>
      <c r="EC35" s="19"/>
      <c r="ED35" s="5"/>
      <c r="EE35" s="5">
        <v>0</v>
      </c>
      <c r="EF35" s="5"/>
      <c r="EG35" s="5">
        <v>0</v>
      </c>
      <c r="EH35" s="5">
        <v>0</v>
      </c>
      <c r="EI35" s="5">
        <v>0</v>
      </c>
      <c r="EJ35" s="5">
        <v>0</v>
      </c>
      <c r="EK35" s="5">
        <v>0</v>
      </c>
      <c r="EL35" s="5"/>
      <c r="EM35" s="5">
        <v>8091790</v>
      </c>
    </row>
    <row r="36" spans="1:143" s="93" customFormat="1" ht="17.25" customHeight="1" x14ac:dyDescent="0.15">
      <c r="A36" s="7">
        <v>2020.09</v>
      </c>
      <c r="B36" s="5">
        <v>5</v>
      </c>
      <c r="C36" s="5">
        <v>15521175</v>
      </c>
      <c r="D36" s="5">
        <v>9</v>
      </c>
      <c r="E36" s="5">
        <v>23281935</v>
      </c>
      <c r="F36" s="5">
        <v>0</v>
      </c>
      <c r="G36" s="5">
        <v>261565</v>
      </c>
      <c r="H36" s="5">
        <v>23543500</v>
      </c>
      <c r="I36" s="5">
        <v>-8022325</v>
      </c>
      <c r="J36" s="5">
        <v>523</v>
      </c>
      <c r="K36" s="5">
        <v>995301673</v>
      </c>
      <c r="L36" s="19"/>
      <c r="M36" s="5">
        <v>5</v>
      </c>
      <c r="N36" s="5">
        <v>15521175</v>
      </c>
      <c r="O36" s="5">
        <v>9</v>
      </c>
      <c r="P36" s="5">
        <v>23281935</v>
      </c>
      <c r="Q36" s="5">
        <v>0</v>
      </c>
      <c r="R36" s="5">
        <v>261565</v>
      </c>
      <c r="S36" s="5">
        <v>23543500</v>
      </c>
      <c r="T36" s="5">
        <v>-8022325</v>
      </c>
      <c r="U36" s="5">
        <v>523</v>
      </c>
      <c r="V36" s="5">
        <v>987209883</v>
      </c>
      <c r="W36" s="19"/>
      <c r="X36" s="5">
        <v>0</v>
      </c>
      <c r="Y36" s="5">
        <v>3095200</v>
      </c>
      <c r="Z36" s="5">
        <v>2</v>
      </c>
      <c r="AA36" s="5">
        <v>2100100</v>
      </c>
      <c r="AB36" s="5">
        <v>0</v>
      </c>
      <c r="AC36" s="5">
        <v>0</v>
      </c>
      <c r="AD36" s="5">
        <v>2100100</v>
      </c>
      <c r="AE36" s="5">
        <v>995100</v>
      </c>
      <c r="AF36" s="5">
        <v>217</v>
      </c>
      <c r="AG36" s="5">
        <v>432083292</v>
      </c>
      <c r="AH36" s="19"/>
      <c r="AI36" s="5">
        <v>0</v>
      </c>
      <c r="AJ36" s="5">
        <v>2870880</v>
      </c>
      <c r="AK36" s="5">
        <v>2</v>
      </c>
      <c r="AL36" s="5">
        <v>8721461</v>
      </c>
      <c r="AM36" s="5">
        <v>0</v>
      </c>
      <c r="AN36" s="5">
        <v>0</v>
      </c>
      <c r="AO36" s="5">
        <v>8721461</v>
      </c>
      <c r="AP36" s="5">
        <v>-5850581</v>
      </c>
      <c r="AQ36" s="5">
        <v>46</v>
      </c>
      <c r="AR36" s="5">
        <v>313749348</v>
      </c>
      <c r="AS36" s="19"/>
      <c r="AT36" s="5">
        <v>0</v>
      </c>
      <c r="AU36" s="5">
        <v>0</v>
      </c>
      <c r="AV36" s="5">
        <v>0</v>
      </c>
      <c r="AW36" s="5">
        <v>0</v>
      </c>
      <c r="AX36" s="5">
        <v>0</v>
      </c>
      <c r="AY36" s="5">
        <v>50300</v>
      </c>
      <c r="AZ36" s="5">
        <v>50300</v>
      </c>
      <c r="BA36" s="5">
        <v>-50300</v>
      </c>
      <c r="BB36" s="5">
        <v>9</v>
      </c>
      <c r="BC36" s="5">
        <v>10837000</v>
      </c>
      <c r="BD36" s="19"/>
      <c r="BE36" s="5">
        <v>0</v>
      </c>
      <c r="BF36" s="5">
        <v>0</v>
      </c>
      <c r="BG36" s="5">
        <v>0</v>
      </c>
      <c r="BH36" s="5">
        <v>0</v>
      </c>
      <c r="BI36" s="5">
        <v>0</v>
      </c>
      <c r="BJ36" s="5">
        <v>0</v>
      </c>
      <c r="BK36" s="5">
        <v>0</v>
      </c>
      <c r="BL36" s="5">
        <v>0</v>
      </c>
      <c r="BM36" s="5">
        <v>0</v>
      </c>
      <c r="BN36" s="5">
        <v>0</v>
      </c>
      <c r="BO36" s="19"/>
      <c r="BP36" s="6">
        <v>0</v>
      </c>
      <c r="BQ36" s="6">
        <v>2707800</v>
      </c>
      <c r="BR36" s="6">
        <v>1</v>
      </c>
      <c r="BS36" s="6">
        <v>8310555</v>
      </c>
      <c r="BT36" s="6">
        <v>0</v>
      </c>
      <c r="BU36" s="6">
        <v>0</v>
      </c>
      <c r="BV36" s="6">
        <v>8310555</v>
      </c>
      <c r="BW36" s="6">
        <v>-5602755</v>
      </c>
      <c r="BX36" s="6">
        <v>19</v>
      </c>
      <c r="BY36" s="6">
        <v>135614700</v>
      </c>
      <c r="BZ36" s="19"/>
      <c r="CA36" s="5">
        <v>1</v>
      </c>
      <c r="CB36" s="5">
        <v>3194600</v>
      </c>
      <c r="CC36" s="5">
        <v>1</v>
      </c>
      <c r="CD36" s="5">
        <v>2307500</v>
      </c>
      <c r="CE36" s="5">
        <v>0</v>
      </c>
      <c r="CF36" s="5">
        <v>0</v>
      </c>
      <c r="CG36" s="5">
        <v>2307500</v>
      </c>
      <c r="CH36" s="5">
        <v>887100</v>
      </c>
      <c r="CI36" s="5">
        <v>25</v>
      </c>
      <c r="CJ36" s="5">
        <v>55080900</v>
      </c>
      <c r="CK36" s="19"/>
      <c r="CL36" s="5">
        <v>0</v>
      </c>
      <c r="CM36" s="5">
        <v>0</v>
      </c>
      <c r="CN36" s="5">
        <v>0</v>
      </c>
      <c r="CO36" s="5">
        <v>0</v>
      </c>
      <c r="CP36" s="5">
        <v>0</v>
      </c>
      <c r="CQ36" s="5">
        <v>0</v>
      </c>
      <c r="CR36" s="5">
        <v>0</v>
      </c>
      <c r="CS36" s="5">
        <v>0</v>
      </c>
      <c r="CT36" s="5">
        <v>0</v>
      </c>
      <c r="CU36" s="5">
        <v>0</v>
      </c>
      <c r="CV36" s="19"/>
      <c r="CW36" s="5">
        <v>0</v>
      </c>
      <c r="CX36" s="5">
        <v>0</v>
      </c>
      <c r="CY36" s="5">
        <v>0</v>
      </c>
      <c r="CZ36" s="5">
        <v>0</v>
      </c>
      <c r="DA36" s="5">
        <v>0</v>
      </c>
      <c r="DB36" s="5">
        <v>0</v>
      </c>
      <c r="DC36" s="5">
        <v>0</v>
      </c>
      <c r="DD36" s="5">
        <v>0</v>
      </c>
      <c r="DE36" s="5">
        <v>0</v>
      </c>
      <c r="DF36" s="5">
        <v>0</v>
      </c>
      <c r="DG36" s="19"/>
      <c r="DH36" s="5">
        <v>1</v>
      </c>
      <c r="DI36" s="5">
        <v>3499970</v>
      </c>
      <c r="DJ36" s="5">
        <v>1</v>
      </c>
      <c r="DK36" s="5">
        <v>1800000</v>
      </c>
      <c r="DL36" s="5">
        <v>0</v>
      </c>
      <c r="DM36" s="5">
        <v>0</v>
      </c>
      <c r="DN36" s="5">
        <v>1800000</v>
      </c>
      <c r="DO36" s="5">
        <v>1699970</v>
      </c>
      <c r="DP36" s="5">
        <v>13</v>
      </c>
      <c r="DQ36" s="5">
        <v>26699910</v>
      </c>
      <c r="DR36" s="19"/>
      <c r="DS36" s="5">
        <v>3</v>
      </c>
      <c r="DT36" s="5">
        <v>152725</v>
      </c>
      <c r="DU36" s="5">
        <v>2</v>
      </c>
      <c r="DV36" s="5">
        <v>42319</v>
      </c>
      <c r="DW36" s="5">
        <v>0</v>
      </c>
      <c r="DX36" s="5">
        <v>211265</v>
      </c>
      <c r="DY36" s="5">
        <v>253584</v>
      </c>
      <c r="DZ36" s="5">
        <v>-100859</v>
      </c>
      <c r="EA36" s="5">
        <v>194</v>
      </c>
      <c r="EB36" s="5">
        <v>13144733</v>
      </c>
      <c r="EC36" s="19"/>
      <c r="ED36" s="5"/>
      <c r="EE36" s="5">
        <v>0</v>
      </c>
      <c r="EF36" s="5"/>
      <c r="EG36" s="5">
        <v>0</v>
      </c>
      <c r="EH36" s="5">
        <v>0</v>
      </c>
      <c r="EI36" s="5">
        <v>0</v>
      </c>
      <c r="EJ36" s="5">
        <v>0</v>
      </c>
      <c r="EK36" s="5">
        <v>0</v>
      </c>
      <c r="EL36" s="5"/>
      <c r="EM36" s="5">
        <v>8091790</v>
      </c>
    </row>
    <row r="37" spans="1:143" s="93" customFormat="1" ht="17.25" customHeight="1" x14ac:dyDescent="0.15">
      <c r="A37" s="7" t="s">
        <v>248</v>
      </c>
      <c r="B37" s="5">
        <v>11</v>
      </c>
      <c r="C37" s="5">
        <v>23361843</v>
      </c>
      <c r="D37" s="5">
        <v>5</v>
      </c>
      <c r="E37" s="5">
        <v>3948643</v>
      </c>
      <c r="F37" s="5">
        <v>0</v>
      </c>
      <c r="G37" s="5">
        <v>392295</v>
      </c>
      <c r="H37" s="5">
        <v>4340938</v>
      </c>
      <c r="I37" s="5">
        <v>19020905</v>
      </c>
      <c r="J37" s="5">
        <v>529</v>
      </c>
      <c r="K37" s="5">
        <v>1014322579</v>
      </c>
      <c r="L37" s="19"/>
      <c r="M37" s="5">
        <v>11</v>
      </c>
      <c r="N37" s="5">
        <v>23361843</v>
      </c>
      <c r="O37" s="5">
        <v>5</v>
      </c>
      <c r="P37" s="5">
        <v>3948643</v>
      </c>
      <c r="Q37" s="5">
        <v>0</v>
      </c>
      <c r="R37" s="5">
        <v>392295</v>
      </c>
      <c r="S37" s="5">
        <v>4340938</v>
      </c>
      <c r="T37" s="5">
        <v>19020905</v>
      </c>
      <c r="U37" s="5">
        <v>529</v>
      </c>
      <c r="V37" s="5">
        <v>1006230789</v>
      </c>
      <c r="W37" s="19"/>
      <c r="X37" s="5">
        <v>2</v>
      </c>
      <c r="Y37" s="5">
        <v>2965200</v>
      </c>
      <c r="Z37" s="5">
        <v>0</v>
      </c>
      <c r="AA37" s="5">
        <v>0</v>
      </c>
      <c r="AB37" s="5">
        <v>0</v>
      </c>
      <c r="AC37" s="5">
        <v>0</v>
      </c>
      <c r="AD37" s="5">
        <v>0</v>
      </c>
      <c r="AE37" s="5">
        <v>2965200</v>
      </c>
      <c r="AF37" s="5">
        <v>219</v>
      </c>
      <c r="AG37" s="5">
        <v>435048492</v>
      </c>
      <c r="AH37" s="19"/>
      <c r="AI37" s="5">
        <v>1</v>
      </c>
      <c r="AJ37" s="5">
        <v>3050165</v>
      </c>
      <c r="AK37" s="5">
        <v>0</v>
      </c>
      <c r="AL37" s="5">
        <v>0</v>
      </c>
      <c r="AM37" s="5">
        <v>0</v>
      </c>
      <c r="AN37" s="5">
        <v>0</v>
      </c>
      <c r="AO37" s="5">
        <v>0</v>
      </c>
      <c r="AP37" s="5">
        <v>3050165</v>
      </c>
      <c r="AQ37" s="5">
        <v>47</v>
      </c>
      <c r="AR37" s="5">
        <v>316799513</v>
      </c>
      <c r="AS37" s="19"/>
      <c r="AT37" s="5">
        <v>0</v>
      </c>
      <c r="AU37" s="5">
        <v>0</v>
      </c>
      <c r="AV37" s="5">
        <v>0</v>
      </c>
      <c r="AW37" s="5">
        <v>0</v>
      </c>
      <c r="AX37" s="5">
        <v>0</v>
      </c>
      <c r="AY37" s="5">
        <v>50100</v>
      </c>
      <c r="AZ37" s="5">
        <v>50100</v>
      </c>
      <c r="BA37" s="5">
        <v>-50100</v>
      </c>
      <c r="BB37" s="5">
        <v>9</v>
      </c>
      <c r="BC37" s="5">
        <v>10786900</v>
      </c>
      <c r="BD37" s="19"/>
      <c r="BE37" s="5">
        <v>0</v>
      </c>
      <c r="BF37" s="5">
        <v>0</v>
      </c>
      <c r="BG37" s="5">
        <v>0</v>
      </c>
      <c r="BH37" s="5">
        <v>0</v>
      </c>
      <c r="BI37" s="5">
        <v>0</v>
      </c>
      <c r="BJ37" s="5">
        <v>0</v>
      </c>
      <c r="BK37" s="5">
        <v>0</v>
      </c>
      <c r="BL37" s="5">
        <v>0</v>
      </c>
      <c r="BM37" s="5">
        <v>0</v>
      </c>
      <c r="BN37" s="5">
        <v>0</v>
      </c>
      <c r="BO37" s="19"/>
      <c r="BP37" s="6">
        <v>1</v>
      </c>
      <c r="BQ37" s="6">
        <v>2748600</v>
      </c>
      <c r="BR37" s="6">
        <v>0</v>
      </c>
      <c r="BS37" s="6">
        <v>0</v>
      </c>
      <c r="BT37" s="6">
        <v>0</v>
      </c>
      <c r="BU37" s="6">
        <v>0</v>
      </c>
      <c r="BV37" s="6">
        <v>0</v>
      </c>
      <c r="BW37" s="6">
        <v>2748600</v>
      </c>
      <c r="BX37" s="6">
        <v>20</v>
      </c>
      <c r="BY37" s="6">
        <v>138363300</v>
      </c>
      <c r="BZ37" s="19"/>
      <c r="CA37" s="5">
        <v>1</v>
      </c>
      <c r="CB37" s="5">
        <v>3123200</v>
      </c>
      <c r="CC37" s="5">
        <v>1</v>
      </c>
      <c r="CD37" s="5">
        <v>2099300</v>
      </c>
      <c r="CE37" s="5">
        <v>0</v>
      </c>
      <c r="CF37" s="5">
        <v>0</v>
      </c>
      <c r="CG37" s="5">
        <v>2099300</v>
      </c>
      <c r="CH37" s="5">
        <v>1023900</v>
      </c>
      <c r="CI37" s="5">
        <v>25</v>
      </c>
      <c r="CJ37" s="5">
        <v>56104800</v>
      </c>
      <c r="CK37" s="19"/>
      <c r="CL37" s="5">
        <v>0</v>
      </c>
      <c r="CM37" s="5">
        <v>0</v>
      </c>
      <c r="CN37" s="5">
        <v>0</v>
      </c>
      <c r="CO37" s="5">
        <v>0</v>
      </c>
      <c r="CP37" s="5">
        <v>0</v>
      </c>
      <c r="CQ37" s="5">
        <v>0</v>
      </c>
      <c r="CR37" s="5">
        <v>0</v>
      </c>
      <c r="CS37" s="5">
        <v>0</v>
      </c>
      <c r="CT37" s="5">
        <v>0</v>
      </c>
      <c r="CU37" s="5">
        <v>0</v>
      </c>
      <c r="CV37" s="19"/>
      <c r="CW37" s="5">
        <v>0</v>
      </c>
      <c r="CX37" s="5">
        <v>0</v>
      </c>
      <c r="CY37" s="5">
        <v>0</v>
      </c>
      <c r="CZ37" s="5">
        <v>0</v>
      </c>
      <c r="DA37" s="5">
        <v>0</v>
      </c>
      <c r="DB37" s="5">
        <v>0</v>
      </c>
      <c r="DC37" s="5">
        <v>0</v>
      </c>
      <c r="DD37" s="5">
        <v>0</v>
      </c>
      <c r="DE37" s="5">
        <v>0</v>
      </c>
      <c r="DF37" s="5">
        <v>0</v>
      </c>
      <c r="DG37" s="19"/>
      <c r="DH37" s="5">
        <v>3</v>
      </c>
      <c r="DI37" s="5">
        <v>11099840</v>
      </c>
      <c r="DJ37" s="5">
        <v>1</v>
      </c>
      <c r="DK37" s="5">
        <v>1800000</v>
      </c>
      <c r="DL37" s="5">
        <v>0</v>
      </c>
      <c r="DM37" s="5">
        <v>0</v>
      </c>
      <c r="DN37" s="5">
        <v>1800000</v>
      </c>
      <c r="DO37" s="5">
        <v>9299840</v>
      </c>
      <c r="DP37" s="5">
        <v>15</v>
      </c>
      <c r="DQ37" s="5">
        <v>35999750</v>
      </c>
      <c r="DR37" s="19"/>
      <c r="DS37" s="5">
        <v>3</v>
      </c>
      <c r="DT37" s="5">
        <v>374838</v>
      </c>
      <c r="DU37" s="5">
        <v>3</v>
      </c>
      <c r="DV37" s="5">
        <v>49343</v>
      </c>
      <c r="DW37" s="5">
        <v>0</v>
      </c>
      <c r="DX37" s="5">
        <v>342195</v>
      </c>
      <c r="DY37" s="5">
        <v>391538</v>
      </c>
      <c r="DZ37" s="5">
        <v>-16700</v>
      </c>
      <c r="EA37" s="5">
        <v>194</v>
      </c>
      <c r="EB37" s="5">
        <v>13128034</v>
      </c>
      <c r="EC37" s="19"/>
      <c r="ED37" s="5"/>
      <c r="EE37" s="5">
        <v>0</v>
      </c>
      <c r="EF37" s="5"/>
      <c r="EG37" s="5">
        <v>0</v>
      </c>
      <c r="EH37" s="5">
        <v>0</v>
      </c>
      <c r="EI37" s="5">
        <v>0</v>
      </c>
      <c r="EJ37" s="5">
        <v>0</v>
      </c>
      <c r="EK37" s="5">
        <v>0</v>
      </c>
      <c r="EL37" s="5"/>
      <c r="EM37" s="5">
        <v>8091790</v>
      </c>
    </row>
    <row r="38" spans="1:143" s="93" customFormat="1" ht="17.25" customHeight="1" x14ac:dyDescent="0.15">
      <c r="A38" s="7" t="s">
        <v>234</v>
      </c>
      <c r="B38" s="5">
        <v>7</v>
      </c>
      <c r="C38" s="5">
        <v>23848297</v>
      </c>
      <c r="D38" s="5">
        <v>5</v>
      </c>
      <c r="E38" s="5">
        <v>4974597</v>
      </c>
      <c r="F38" s="5">
        <v>0</v>
      </c>
      <c r="G38" s="5">
        <v>366923</v>
      </c>
      <c r="H38" s="5">
        <v>5341520</v>
      </c>
      <c r="I38" s="5">
        <v>18506777</v>
      </c>
      <c r="J38" s="5">
        <v>531</v>
      </c>
      <c r="K38" s="5">
        <v>1032829356</v>
      </c>
      <c r="L38" s="19"/>
      <c r="M38" s="5">
        <v>7</v>
      </c>
      <c r="N38" s="5">
        <v>23848297</v>
      </c>
      <c r="O38" s="5">
        <v>5</v>
      </c>
      <c r="P38" s="5">
        <v>4974597</v>
      </c>
      <c r="Q38" s="5">
        <v>0</v>
      </c>
      <c r="R38" s="5">
        <v>366923</v>
      </c>
      <c r="S38" s="5">
        <v>5341520</v>
      </c>
      <c r="T38" s="5">
        <v>18506777</v>
      </c>
      <c r="U38" s="5">
        <v>531</v>
      </c>
      <c r="V38" s="5">
        <v>1024737566</v>
      </c>
      <c r="W38" s="19"/>
      <c r="X38" s="5">
        <v>0</v>
      </c>
      <c r="Y38" s="5">
        <v>3064300</v>
      </c>
      <c r="Z38" s="5">
        <v>1</v>
      </c>
      <c r="AA38" s="5">
        <v>790900</v>
      </c>
      <c r="AB38" s="5">
        <v>0</v>
      </c>
      <c r="AC38" s="5">
        <v>0</v>
      </c>
      <c r="AD38" s="5">
        <v>790900</v>
      </c>
      <c r="AE38" s="5">
        <v>2273400</v>
      </c>
      <c r="AF38" s="5">
        <v>218</v>
      </c>
      <c r="AG38" s="5">
        <v>437321892</v>
      </c>
      <c r="AH38" s="19"/>
      <c r="AI38" s="5">
        <v>0</v>
      </c>
      <c r="AJ38" s="5">
        <v>3202365</v>
      </c>
      <c r="AK38" s="5">
        <v>0</v>
      </c>
      <c r="AL38" s="5">
        <v>0</v>
      </c>
      <c r="AM38" s="5">
        <v>0</v>
      </c>
      <c r="AN38" s="5">
        <v>0</v>
      </c>
      <c r="AO38" s="5">
        <v>0</v>
      </c>
      <c r="AP38" s="5">
        <v>3202365</v>
      </c>
      <c r="AQ38" s="5">
        <v>47</v>
      </c>
      <c r="AR38" s="5">
        <v>320001878</v>
      </c>
      <c r="AS38" s="19"/>
      <c r="AT38" s="5">
        <v>0</v>
      </c>
      <c r="AU38" s="5">
        <v>199600</v>
      </c>
      <c r="AV38" s="5">
        <v>0</v>
      </c>
      <c r="AW38" s="5">
        <v>0</v>
      </c>
      <c r="AX38" s="5">
        <v>0</v>
      </c>
      <c r="AY38" s="5">
        <v>50100</v>
      </c>
      <c r="AZ38" s="5">
        <v>50100</v>
      </c>
      <c r="BA38" s="5">
        <v>149500</v>
      </c>
      <c r="BB38" s="5">
        <v>9</v>
      </c>
      <c r="BC38" s="5">
        <v>10936400</v>
      </c>
      <c r="BD38" s="19"/>
      <c r="BE38" s="5">
        <v>0</v>
      </c>
      <c r="BF38" s="5">
        <v>0</v>
      </c>
      <c r="BG38" s="5">
        <v>0</v>
      </c>
      <c r="BH38" s="5">
        <v>0</v>
      </c>
      <c r="BI38" s="5">
        <v>0</v>
      </c>
      <c r="BJ38" s="5">
        <v>0</v>
      </c>
      <c r="BK38" s="5">
        <v>0</v>
      </c>
      <c r="BL38" s="5">
        <v>0</v>
      </c>
      <c r="BM38" s="5">
        <v>0</v>
      </c>
      <c r="BN38" s="5">
        <v>0</v>
      </c>
      <c r="BO38" s="19"/>
      <c r="BP38" s="6">
        <v>0</v>
      </c>
      <c r="BQ38" s="6">
        <v>2868000</v>
      </c>
      <c r="BR38" s="6">
        <v>0</v>
      </c>
      <c r="BS38" s="6">
        <v>0</v>
      </c>
      <c r="BT38" s="6">
        <v>0</v>
      </c>
      <c r="BU38" s="6">
        <v>0</v>
      </c>
      <c r="BV38" s="6">
        <v>0</v>
      </c>
      <c r="BW38" s="6">
        <v>2868000</v>
      </c>
      <c r="BX38" s="6">
        <v>20</v>
      </c>
      <c r="BY38" s="6">
        <v>141231300</v>
      </c>
      <c r="BZ38" s="19"/>
      <c r="CA38" s="5">
        <v>1</v>
      </c>
      <c r="CB38" s="5">
        <v>3038300</v>
      </c>
      <c r="CC38" s="5">
        <v>1</v>
      </c>
      <c r="CD38" s="5">
        <v>2340000</v>
      </c>
      <c r="CE38" s="5">
        <v>0</v>
      </c>
      <c r="CF38" s="5">
        <v>0</v>
      </c>
      <c r="CG38" s="5">
        <v>2340000</v>
      </c>
      <c r="CH38" s="5">
        <v>698300</v>
      </c>
      <c r="CI38" s="5">
        <v>25</v>
      </c>
      <c r="CJ38" s="5">
        <v>56803100</v>
      </c>
      <c r="CK38" s="19"/>
      <c r="CL38" s="5">
        <v>0</v>
      </c>
      <c r="CM38" s="5">
        <v>0</v>
      </c>
      <c r="CN38" s="5">
        <v>0</v>
      </c>
      <c r="CO38" s="5">
        <v>0</v>
      </c>
      <c r="CP38" s="5">
        <v>0</v>
      </c>
      <c r="CQ38" s="5">
        <v>0</v>
      </c>
      <c r="CR38" s="5">
        <v>0</v>
      </c>
      <c r="CS38" s="5">
        <v>0</v>
      </c>
      <c r="CT38" s="5">
        <v>0</v>
      </c>
      <c r="CU38" s="5">
        <v>0</v>
      </c>
      <c r="CV38" s="19"/>
      <c r="CW38" s="5">
        <v>0</v>
      </c>
      <c r="CX38" s="5">
        <v>0</v>
      </c>
      <c r="CY38" s="5">
        <v>0</v>
      </c>
      <c r="CZ38" s="5">
        <v>0</v>
      </c>
      <c r="DA38" s="5">
        <v>0</v>
      </c>
      <c r="DB38" s="5">
        <v>0</v>
      </c>
      <c r="DC38" s="5">
        <v>0</v>
      </c>
      <c r="DD38" s="5">
        <v>0</v>
      </c>
      <c r="DE38" s="5">
        <v>0</v>
      </c>
      <c r="DF38" s="5">
        <v>0</v>
      </c>
      <c r="DG38" s="19"/>
      <c r="DH38" s="5">
        <v>3</v>
      </c>
      <c r="DI38" s="5">
        <v>11099850</v>
      </c>
      <c r="DJ38" s="5">
        <v>1</v>
      </c>
      <c r="DK38" s="5">
        <v>1800000</v>
      </c>
      <c r="DL38" s="5">
        <v>0</v>
      </c>
      <c r="DM38" s="5">
        <v>0</v>
      </c>
      <c r="DN38" s="5">
        <v>1800000</v>
      </c>
      <c r="DO38" s="5">
        <v>9299850</v>
      </c>
      <c r="DP38" s="5">
        <v>17</v>
      </c>
      <c r="DQ38" s="5">
        <v>45299600</v>
      </c>
      <c r="DR38" s="19"/>
      <c r="DS38" s="5">
        <v>3</v>
      </c>
      <c r="DT38" s="5">
        <v>375882</v>
      </c>
      <c r="DU38" s="5">
        <v>2</v>
      </c>
      <c r="DV38" s="5">
        <v>43697</v>
      </c>
      <c r="DW38" s="5">
        <v>0</v>
      </c>
      <c r="DX38" s="5">
        <v>316823</v>
      </c>
      <c r="DY38" s="5">
        <v>360520</v>
      </c>
      <c r="DZ38" s="5">
        <v>15362</v>
      </c>
      <c r="EA38" s="5">
        <v>195</v>
      </c>
      <c r="EB38" s="5">
        <v>13143396</v>
      </c>
      <c r="EC38" s="19"/>
      <c r="ED38" s="5"/>
      <c r="EE38" s="5">
        <v>0</v>
      </c>
      <c r="EF38" s="5"/>
      <c r="EG38" s="5">
        <v>0</v>
      </c>
      <c r="EH38" s="5">
        <v>0</v>
      </c>
      <c r="EI38" s="5">
        <v>0</v>
      </c>
      <c r="EJ38" s="5">
        <v>0</v>
      </c>
      <c r="EK38" s="5">
        <v>0</v>
      </c>
      <c r="EL38" s="5"/>
      <c r="EM38" s="5">
        <v>8091790</v>
      </c>
    </row>
    <row r="39" spans="1:143" s="93" customFormat="1" ht="17.25" customHeight="1" x14ac:dyDescent="0.15">
      <c r="A39" s="7">
        <v>2020.12</v>
      </c>
      <c r="B39" s="5">
        <v>7</v>
      </c>
      <c r="C39" s="5">
        <v>22887092</v>
      </c>
      <c r="D39" s="5">
        <v>7</v>
      </c>
      <c r="E39" s="5">
        <v>24134128</v>
      </c>
      <c r="F39" s="5">
        <v>0</v>
      </c>
      <c r="G39" s="5">
        <v>295895</v>
      </c>
      <c r="H39" s="5">
        <v>24430023</v>
      </c>
      <c r="I39" s="5">
        <v>-1542930</v>
      </c>
      <c r="J39" s="5">
        <v>531</v>
      </c>
      <c r="K39" s="5">
        <v>1031286426</v>
      </c>
      <c r="L39" s="19"/>
      <c r="M39" s="5">
        <v>7</v>
      </c>
      <c r="N39" s="5">
        <v>22887092</v>
      </c>
      <c r="O39" s="5">
        <v>7</v>
      </c>
      <c r="P39" s="5">
        <v>21936728</v>
      </c>
      <c r="Q39" s="5">
        <v>0</v>
      </c>
      <c r="R39" s="5">
        <v>295895</v>
      </c>
      <c r="S39" s="5">
        <v>22232623</v>
      </c>
      <c r="T39" s="5">
        <v>654470</v>
      </c>
      <c r="U39" s="5">
        <v>531</v>
      </c>
      <c r="V39" s="5">
        <v>1025392036</v>
      </c>
      <c r="W39" s="19"/>
      <c r="X39" s="5">
        <v>0</v>
      </c>
      <c r="Y39" s="5">
        <v>2977000</v>
      </c>
      <c r="Z39" s="5">
        <v>1</v>
      </c>
      <c r="AA39" s="5">
        <v>1761200</v>
      </c>
      <c r="AB39" s="5">
        <v>0</v>
      </c>
      <c r="AC39" s="5">
        <v>0</v>
      </c>
      <c r="AD39" s="5">
        <v>1761200</v>
      </c>
      <c r="AE39" s="5">
        <v>1215800</v>
      </c>
      <c r="AF39" s="5">
        <v>217</v>
      </c>
      <c r="AG39" s="5">
        <v>438537692</v>
      </c>
      <c r="AH39" s="19"/>
      <c r="AI39" s="5">
        <v>0</v>
      </c>
      <c r="AJ39" s="5">
        <v>3001031</v>
      </c>
      <c r="AK39" s="5">
        <v>1</v>
      </c>
      <c r="AL39" s="5">
        <v>8100319</v>
      </c>
      <c r="AM39" s="5">
        <v>0</v>
      </c>
      <c r="AN39" s="5">
        <v>0</v>
      </c>
      <c r="AO39" s="5">
        <v>8100319</v>
      </c>
      <c r="AP39" s="5">
        <v>-5099288</v>
      </c>
      <c r="AQ39" s="5">
        <v>46</v>
      </c>
      <c r="AR39" s="5">
        <v>314902590</v>
      </c>
      <c r="AS39" s="19"/>
      <c r="AT39" s="5">
        <v>0</v>
      </c>
      <c r="AU39" s="5">
        <v>0</v>
      </c>
      <c r="AV39" s="5">
        <v>0</v>
      </c>
      <c r="AW39" s="5">
        <v>0</v>
      </c>
      <c r="AX39" s="5">
        <v>0</v>
      </c>
      <c r="AY39" s="5">
        <v>50100</v>
      </c>
      <c r="AZ39" s="5">
        <v>50100</v>
      </c>
      <c r="BA39" s="5">
        <v>-50100</v>
      </c>
      <c r="BB39" s="5">
        <v>9</v>
      </c>
      <c r="BC39" s="5">
        <v>10886300</v>
      </c>
      <c r="BD39" s="19"/>
      <c r="BE39" s="5">
        <v>0</v>
      </c>
      <c r="BF39" s="5">
        <v>0</v>
      </c>
      <c r="BG39" s="5">
        <v>0</v>
      </c>
      <c r="BH39" s="5">
        <v>0</v>
      </c>
      <c r="BI39" s="5">
        <v>0</v>
      </c>
      <c r="BJ39" s="5">
        <v>0</v>
      </c>
      <c r="BK39" s="5">
        <v>0</v>
      </c>
      <c r="BL39" s="5">
        <v>0</v>
      </c>
      <c r="BM39" s="5">
        <v>0</v>
      </c>
      <c r="BN39" s="5">
        <v>0</v>
      </c>
      <c r="BO39" s="19"/>
      <c r="BP39" s="6">
        <v>0</v>
      </c>
      <c r="BQ39" s="6">
        <v>2539200</v>
      </c>
      <c r="BR39" s="6">
        <v>1</v>
      </c>
      <c r="BS39" s="6">
        <v>7832500</v>
      </c>
      <c r="BT39" s="6">
        <v>0</v>
      </c>
      <c r="BU39" s="6">
        <v>0</v>
      </c>
      <c r="BV39" s="6">
        <v>7832500</v>
      </c>
      <c r="BW39" s="6">
        <v>-5293300</v>
      </c>
      <c r="BX39" s="6">
        <v>19</v>
      </c>
      <c r="BY39" s="6">
        <v>135938000</v>
      </c>
      <c r="BZ39" s="19"/>
      <c r="CA39" s="5">
        <v>1</v>
      </c>
      <c r="CB39" s="5">
        <v>2999500</v>
      </c>
      <c r="CC39" s="5">
        <v>1</v>
      </c>
      <c r="CD39" s="5">
        <v>2398700</v>
      </c>
      <c r="CE39" s="5">
        <v>0</v>
      </c>
      <c r="CF39" s="5">
        <v>0</v>
      </c>
      <c r="CG39" s="5">
        <v>2398700</v>
      </c>
      <c r="CH39" s="5">
        <v>600800</v>
      </c>
      <c r="CI39" s="5">
        <v>25</v>
      </c>
      <c r="CJ39" s="5">
        <v>57403900</v>
      </c>
      <c r="CK39" s="19"/>
      <c r="CL39" s="5">
        <v>0</v>
      </c>
      <c r="CM39" s="5">
        <v>0</v>
      </c>
      <c r="CN39" s="5">
        <v>0</v>
      </c>
      <c r="CO39" s="5">
        <v>0</v>
      </c>
      <c r="CP39" s="5">
        <v>0</v>
      </c>
      <c r="CQ39" s="5">
        <v>0</v>
      </c>
      <c r="CR39" s="5">
        <v>0</v>
      </c>
      <c r="CS39" s="5">
        <v>0</v>
      </c>
      <c r="CT39" s="5">
        <v>0</v>
      </c>
      <c r="CU39" s="5">
        <v>0</v>
      </c>
      <c r="CV39" s="19"/>
      <c r="CW39" s="5">
        <v>0</v>
      </c>
      <c r="CX39" s="5">
        <v>0</v>
      </c>
      <c r="CY39" s="5">
        <v>0</v>
      </c>
      <c r="CZ39" s="5">
        <v>0</v>
      </c>
      <c r="DA39" s="5">
        <v>0</v>
      </c>
      <c r="DB39" s="5">
        <v>0</v>
      </c>
      <c r="DC39" s="5">
        <v>0</v>
      </c>
      <c r="DD39" s="5">
        <v>0</v>
      </c>
      <c r="DE39" s="5">
        <v>0</v>
      </c>
      <c r="DF39" s="5">
        <v>0</v>
      </c>
      <c r="DG39" s="19"/>
      <c r="DH39" s="5">
        <v>3</v>
      </c>
      <c r="DI39" s="5">
        <v>11099930</v>
      </c>
      <c r="DJ39" s="5">
        <v>1</v>
      </c>
      <c r="DK39" s="5">
        <v>1800000</v>
      </c>
      <c r="DL39" s="5">
        <v>0</v>
      </c>
      <c r="DM39" s="5">
        <v>0</v>
      </c>
      <c r="DN39" s="5">
        <v>1800000</v>
      </c>
      <c r="DO39" s="5">
        <v>9299930</v>
      </c>
      <c r="DP39" s="5">
        <v>19</v>
      </c>
      <c r="DQ39" s="5">
        <v>54599530</v>
      </c>
      <c r="DR39" s="19"/>
      <c r="DS39" s="5">
        <v>3</v>
      </c>
      <c r="DT39" s="5">
        <v>270431</v>
      </c>
      <c r="DU39" s="5">
        <v>2</v>
      </c>
      <c r="DV39" s="5">
        <v>44009</v>
      </c>
      <c r="DW39" s="5">
        <v>0</v>
      </c>
      <c r="DX39" s="5">
        <v>245795</v>
      </c>
      <c r="DY39" s="5">
        <v>289804</v>
      </c>
      <c r="DZ39" s="5">
        <v>-19372</v>
      </c>
      <c r="EA39" s="5">
        <v>196</v>
      </c>
      <c r="EB39" s="5">
        <v>13124023</v>
      </c>
      <c r="EC39" s="19"/>
      <c r="ED39" s="5"/>
      <c r="EE39" s="5">
        <v>0</v>
      </c>
      <c r="EF39" s="5"/>
      <c r="EG39" s="5">
        <v>2197400</v>
      </c>
      <c r="EH39" s="5">
        <v>0</v>
      </c>
      <c r="EI39" s="5">
        <v>0</v>
      </c>
      <c r="EJ39" s="5">
        <v>2197400</v>
      </c>
      <c r="EK39" s="5">
        <v>-2197400</v>
      </c>
      <c r="EL39" s="5"/>
      <c r="EM39" s="5">
        <v>5894390</v>
      </c>
    </row>
    <row r="40" spans="1:143" s="93" customFormat="1" ht="17.25" customHeight="1" x14ac:dyDescent="0.15">
      <c r="A40" s="7">
        <v>2021.01</v>
      </c>
      <c r="B40" s="5">
        <v>11</v>
      </c>
      <c r="C40" s="5">
        <v>23181375</v>
      </c>
      <c r="D40" s="5">
        <v>6</v>
      </c>
      <c r="E40" s="5">
        <v>5321237</v>
      </c>
      <c r="F40" s="5">
        <v>0</v>
      </c>
      <c r="G40" s="5">
        <v>307827</v>
      </c>
      <c r="H40" s="5">
        <v>5629064</v>
      </c>
      <c r="I40" s="5">
        <v>17552311</v>
      </c>
      <c r="J40" s="5">
        <v>536</v>
      </c>
      <c r="K40" s="5">
        <v>1048838737</v>
      </c>
      <c r="L40" s="19"/>
      <c r="M40" s="5">
        <v>11</v>
      </c>
      <c r="N40" s="5">
        <v>23181375</v>
      </c>
      <c r="O40" s="5">
        <v>6</v>
      </c>
      <c r="P40" s="5">
        <v>5321237</v>
      </c>
      <c r="Q40" s="5">
        <v>0</v>
      </c>
      <c r="R40" s="5">
        <v>307827</v>
      </c>
      <c r="S40" s="5">
        <v>5629064</v>
      </c>
      <c r="T40" s="5">
        <v>17552311</v>
      </c>
      <c r="U40" s="5">
        <v>536</v>
      </c>
      <c r="V40" s="5">
        <v>1042944347</v>
      </c>
      <c r="W40" s="19"/>
      <c r="X40" s="5">
        <v>2</v>
      </c>
      <c r="Y40" s="5">
        <v>2942200</v>
      </c>
      <c r="Z40" s="5">
        <v>1</v>
      </c>
      <c r="AA40" s="5">
        <v>1148200</v>
      </c>
      <c r="AB40" s="5">
        <v>0</v>
      </c>
      <c r="AC40" s="5">
        <v>0</v>
      </c>
      <c r="AD40" s="5">
        <v>1148200</v>
      </c>
      <c r="AE40" s="5">
        <v>1794000</v>
      </c>
      <c r="AF40" s="5">
        <v>218</v>
      </c>
      <c r="AG40" s="5">
        <v>440331692</v>
      </c>
      <c r="AH40" s="19"/>
      <c r="AI40" s="5">
        <v>1</v>
      </c>
      <c r="AJ40" s="5">
        <v>3163565</v>
      </c>
      <c r="AK40" s="5">
        <v>0</v>
      </c>
      <c r="AL40" s="5">
        <v>0</v>
      </c>
      <c r="AM40" s="5">
        <v>0</v>
      </c>
      <c r="AN40" s="5">
        <v>0</v>
      </c>
      <c r="AO40" s="5">
        <v>0</v>
      </c>
      <c r="AP40" s="5">
        <v>3163565</v>
      </c>
      <c r="AQ40" s="5">
        <v>47</v>
      </c>
      <c r="AR40" s="5">
        <v>318066155</v>
      </c>
      <c r="AS40" s="19"/>
      <c r="AT40" s="5">
        <v>0</v>
      </c>
      <c r="AU40" s="5">
        <v>0</v>
      </c>
      <c r="AV40" s="5">
        <v>0</v>
      </c>
      <c r="AW40" s="5">
        <v>0</v>
      </c>
      <c r="AX40" s="5">
        <v>0</v>
      </c>
      <c r="AY40" s="5">
        <v>50300</v>
      </c>
      <c r="AZ40" s="5">
        <v>50300</v>
      </c>
      <c r="BA40" s="5">
        <v>-50300</v>
      </c>
      <c r="BB40" s="5">
        <v>9</v>
      </c>
      <c r="BC40" s="5">
        <v>10836000</v>
      </c>
      <c r="BD40" s="19"/>
      <c r="BE40" s="5">
        <v>0</v>
      </c>
      <c r="BF40" s="5">
        <v>0</v>
      </c>
      <c r="BG40" s="5">
        <v>0</v>
      </c>
      <c r="BH40" s="5">
        <v>0</v>
      </c>
      <c r="BI40" s="5">
        <v>0</v>
      </c>
      <c r="BJ40" s="5">
        <v>0</v>
      </c>
      <c r="BK40" s="5">
        <v>0</v>
      </c>
      <c r="BL40" s="5">
        <v>0</v>
      </c>
      <c r="BM40" s="5">
        <v>0</v>
      </c>
      <c r="BN40" s="5">
        <v>0</v>
      </c>
      <c r="BO40" s="19"/>
      <c r="BP40" s="6">
        <v>1</v>
      </c>
      <c r="BQ40" s="6">
        <v>2541800</v>
      </c>
      <c r="BR40" s="6">
        <v>0</v>
      </c>
      <c r="BS40" s="6">
        <v>0</v>
      </c>
      <c r="BT40" s="6">
        <v>0</v>
      </c>
      <c r="BU40" s="6">
        <v>0</v>
      </c>
      <c r="BV40" s="6">
        <v>0</v>
      </c>
      <c r="BW40" s="6">
        <v>2541800</v>
      </c>
      <c r="BX40" s="6">
        <v>20</v>
      </c>
      <c r="BY40" s="6">
        <v>138479800</v>
      </c>
      <c r="BZ40" s="19"/>
      <c r="CA40" s="5">
        <v>1</v>
      </c>
      <c r="CB40" s="5">
        <v>3116200</v>
      </c>
      <c r="CC40" s="5">
        <v>1</v>
      </c>
      <c r="CD40" s="5">
        <v>2299000</v>
      </c>
      <c r="CE40" s="5">
        <v>0</v>
      </c>
      <c r="CF40" s="5">
        <v>0</v>
      </c>
      <c r="CG40" s="5">
        <v>2299000</v>
      </c>
      <c r="CH40" s="5">
        <v>817200</v>
      </c>
      <c r="CI40" s="5">
        <v>25</v>
      </c>
      <c r="CJ40" s="5">
        <v>58221100</v>
      </c>
      <c r="CK40" s="19"/>
      <c r="CL40" s="5">
        <v>0</v>
      </c>
      <c r="CM40" s="5">
        <v>0</v>
      </c>
      <c r="CN40" s="5">
        <v>0</v>
      </c>
      <c r="CO40" s="5">
        <v>0</v>
      </c>
      <c r="CP40" s="5">
        <v>0</v>
      </c>
      <c r="CQ40" s="5">
        <v>0</v>
      </c>
      <c r="CR40" s="5">
        <v>0</v>
      </c>
      <c r="CS40" s="5">
        <v>0</v>
      </c>
      <c r="CT40" s="5">
        <v>0</v>
      </c>
      <c r="CU40" s="5">
        <v>0</v>
      </c>
      <c r="CV40" s="19"/>
      <c r="CW40" s="5">
        <v>0</v>
      </c>
      <c r="CX40" s="5">
        <v>0</v>
      </c>
      <c r="CY40" s="5">
        <v>0</v>
      </c>
      <c r="CZ40" s="5">
        <v>0</v>
      </c>
      <c r="DA40" s="5">
        <v>0</v>
      </c>
      <c r="DB40" s="5">
        <v>0</v>
      </c>
      <c r="DC40" s="5">
        <v>0</v>
      </c>
      <c r="DD40" s="5">
        <v>0</v>
      </c>
      <c r="DE40" s="5">
        <v>0</v>
      </c>
      <c r="DF40" s="5">
        <v>0</v>
      </c>
      <c r="DG40" s="19"/>
      <c r="DH40" s="5">
        <v>3</v>
      </c>
      <c r="DI40" s="5">
        <v>11099870</v>
      </c>
      <c r="DJ40" s="5">
        <v>1</v>
      </c>
      <c r="DK40" s="5">
        <v>1800000</v>
      </c>
      <c r="DL40" s="5">
        <v>0</v>
      </c>
      <c r="DM40" s="5">
        <v>0</v>
      </c>
      <c r="DN40" s="5">
        <v>1800000</v>
      </c>
      <c r="DO40" s="5">
        <v>9299870</v>
      </c>
      <c r="DP40" s="5">
        <v>21</v>
      </c>
      <c r="DQ40" s="5">
        <v>63899400</v>
      </c>
      <c r="DR40" s="19"/>
      <c r="DS40" s="5">
        <v>3</v>
      </c>
      <c r="DT40" s="5">
        <v>317740</v>
      </c>
      <c r="DU40" s="5">
        <v>3</v>
      </c>
      <c r="DV40" s="5">
        <v>74037</v>
      </c>
      <c r="DW40" s="5">
        <v>0</v>
      </c>
      <c r="DX40" s="5">
        <v>257527</v>
      </c>
      <c r="DY40" s="5">
        <v>331564</v>
      </c>
      <c r="DZ40" s="5">
        <v>-13824</v>
      </c>
      <c r="EA40" s="5">
        <v>196</v>
      </c>
      <c r="EB40" s="5">
        <v>13110200</v>
      </c>
      <c r="EC40" s="19"/>
      <c r="ED40" s="5"/>
      <c r="EE40" s="5">
        <v>0</v>
      </c>
      <c r="EF40" s="5"/>
      <c r="EG40" s="5">
        <v>0</v>
      </c>
      <c r="EH40" s="5">
        <v>0</v>
      </c>
      <c r="EI40" s="5">
        <v>0</v>
      </c>
      <c r="EJ40" s="5">
        <v>0</v>
      </c>
      <c r="EK40" s="5">
        <v>0</v>
      </c>
      <c r="EL40" s="5"/>
      <c r="EM40" s="5">
        <v>5894390</v>
      </c>
    </row>
    <row r="41" spans="1:143" s="93" customFormat="1" ht="17.25" customHeight="1" x14ac:dyDescent="0.15">
      <c r="A41" s="7">
        <v>2021.02</v>
      </c>
      <c r="B41" s="5">
        <v>7</v>
      </c>
      <c r="C41" s="5">
        <v>22457635</v>
      </c>
      <c r="D41" s="5">
        <v>4</v>
      </c>
      <c r="E41" s="5">
        <v>4180823</v>
      </c>
      <c r="F41" s="5">
        <v>0</v>
      </c>
      <c r="G41" s="5">
        <v>381177</v>
      </c>
      <c r="H41" s="5">
        <v>4562000</v>
      </c>
      <c r="I41" s="5">
        <v>17895636</v>
      </c>
      <c r="J41" s="5">
        <v>539</v>
      </c>
      <c r="K41" s="5">
        <v>1066734373</v>
      </c>
      <c r="L41" s="19"/>
      <c r="M41" s="5">
        <v>7</v>
      </c>
      <c r="N41" s="5">
        <v>22457635</v>
      </c>
      <c r="O41" s="5">
        <v>4</v>
      </c>
      <c r="P41" s="5">
        <v>4180823</v>
      </c>
      <c r="Q41" s="5">
        <v>0</v>
      </c>
      <c r="R41" s="5">
        <v>381177</v>
      </c>
      <c r="S41" s="5">
        <v>4562000</v>
      </c>
      <c r="T41" s="5">
        <v>17895636</v>
      </c>
      <c r="U41" s="5">
        <v>539</v>
      </c>
      <c r="V41" s="5">
        <v>1060839983</v>
      </c>
      <c r="W41" s="19"/>
      <c r="X41" s="5">
        <v>0</v>
      </c>
      <c r="Y41" s="5">
        <v>2897500</v>
      </c>
      <c r="Z41" s="5">
        <v>0</v>
      </c>
      <c r="AA41" s="5">
        <v>0</v>
      </c>
      <c r="AB41" s="5">
        <v>0</v>
      </c>
      <c r="AC41" s="5">
        <v>0</v>
      </c>
      <c r="AD41" s="5">
        <v>0</v>
      </c>
      <c r="AE41" s="5">
        <v>2897500</v>
      </c>
      <c r="AF41" s="5">
        <v>218</v>
      </c>
      <c r="AG41" s="5">
        <v>443229192</v>
      </c>
      <c r="AH41" s="19"/>
      <c r="AI41" s="5">
        <v>0</v>
      </c>
      <c r="AJ41" s="5">
        <v>3185755</v>
      </c>
      <c r="AK41" s="5">
        <v>0</v>
      </c>
      <c r="AL41" s="5">
        <v>0</v>
      </c>
      <c r="AM41" s="5">
        <v>0</v>
      </c>
      <c r="AN41" s="5">
        <v>0</v>
      </c>
      <c r="AO41" s="5">
        <v>0</v>
      </c>
      <c r="AP41" s="5">
        <v>3185755</v>
      </c>
      <c r="AQ41" s="5">
        <v>47</v>
      </c>
      <c r="AR41" s="5">
        <v>321251910</v>
      </c>
      <c r="AS41" s="19"/>
      <c r="AT41" s="5">
        <v>0</v>
      </c>
      <c r="AU41" s="5">
        <v>199800</v>
      </c>
      <c r="AV41" s="5">
        <v>0</v>
      </c>
      <c r="AW41" s="5">
        <v>0</v>
      </c>
      <c r="AX41" s="5">
        <v>0</v>
      </c>
      <c r="AY41" s="5">
        <v>50000</v>
      </c>
      <c r="AZ41" s="5">
        <v>50000</v>
      </c>
      <c r="BA41" s="5">
        <v>149800</v>
      </c>
      <c r="BB41" s="5">
        <v>9</v>
      </c>
      <c r="BC41" s="5">
        <v>10985800</v>
      </c>
      <c r="BD41" s="19"/>
      <c r="BE41" s="5">
        <v>0</v>
      </c>
      <c r="BF41" s="5">
        <v>0</v>
      </c>
      <c r="BG41" s="5">
        <v>0</v>
      </c>
      <c r="BH41" s="5">
        <v>0</v>
      </c>
      <c r="BI41" s="5">
        <v>0</v>
      </c>
      <c r="BJ41" s="5">
        <v>0</v>
      </c>
      <c r="BK41" s="5">
        <v>0</v>
      </c>
      <c r="BL41" s="5">
        <v>0</v>
      </c>
      <c r="BM41" s="5">
        <v>0</v>
      </c>
      <c r="BN41" s="5">
        <v>0</v>
      </c>
      <c r="BO41" s="19"/>
      <c r="BP41" s="6">
        <v>0</v>
      </c>
      <c r="BQ41" s="6">
        <v>2499500</v>
      </c>
      <c r="BR41" s="6">
        <v>0</v>
      </c>
      <c r="BS41" s="6">
        <v>0</v>
      </c>
      <c r="BT41" s="6">
        <v>0</v>
      </c>
      <c r="BU41" s="6">
        <v>0</v>
      </c>
      <c r="BV41" s="6">
        <v>0</v>
      </c>
      <c r="BW41" s="6">
        <v>2499500</v>
      </c>
      <c r="BX41" s="6">
        <v>20</v>
      </c>
      <c r="BY41" s="6">
        <v>140979300</v>
      </c>
      <c r="BZ41" s="19"/>
      <c r="CA41" s="5">
        <v>1</v>
      </c>
      <c r="CB41" s="5">
        <v>3127300</v>
      </c>
      <c r="CC41" s="5">
        <v>1</v>
      </c>
      <c r="CD41" s="5">
        <v>2338700</v>
      </c>
      <c r="CE41" s="5">
        <v>0</v>
      </c>
      <c r="CF41" s="5">
        <v>0</v>
      </c>
      <c r="CG41" s="5">
        <v>2338700</v>
      </c>
      <c r="CH41" s="5">
        <v>788600</v>
      </c>
      <c r="CI41" s="5">
        <v>25</v>
      </c>
      <c r="CJ41" s="5">
        <v>59009700</v>
      </c>
      <c r="CK41" s="19"/>
      <c r="CL41" s="5">
        <v>0</v>
      </c>
      <c r="CM41" s="5">
        <v>0</v>
      </c>
      <c r="CN41" s="5">
        <v>0</v>
      </c>
      <c r="CO41" s="5">
        <v>0</v>
      </c>
      <c r="CP41" s="5">
        <v>0</v>
      </c>
      <c r="CQ41" s="5">
        <v>0</v>
      </c>
      <c r="CR41" s="5">
        <v>0</v>
      </c>
      <c r="CS41" s="5">
        <v>0</v>
      </c>
      <c r="CT41" s="5">
        <v>0</v>
      </c>
      <c r="CU41" s="5">
        <v>0</v>
      </c>
      <c r="CV41" s="19"/>
      <c r="CW41" s="5">
        <v>0</v>
      </c>
      <c r="CX41" s="5">
        <v>0</v>
      </c>
      <c r="CY41" s="5">
        <v>0</v>
      </c>
      <c r="CZ41" s="5">
        <v>0</v>
      </c>
      <c r="DA41" s="5">
        <v>0</v>
      </c>
      <c r="DB41" s="5">
        <v>0</v>
      </c>
      <c r="DC41" s="5">
        <v>0</v>
      </c>
      <c r="DD41" s="5">
        <v>0</v>
      </c>
      <c r="DE41" s="5">
        <v>0</v>
      </c>
      <c r="DF41" s="5">
        <v>0</v>
      </c>
      <c r="DG41" s="19"/>
      <c r="DH41" s="5">
        <v>3</v>
      </c>
      <c r="DI41" s="5">
        <v>10299810</v>
      </c>
      <c r="DJ41" s="5">
        <v>1</v>
      </c>
      <c r="DK41" s="5">
        <v>1800000</v>
      </c>
      <c r="DL41" s="5">
        <v>0</v>
      </c>
      <c r="DM41" s="5">
        <v>0</v>
      </c>
      <c r="DN41" s="5">
        <v>1800000</v>
      </c>
      <c r="DO41" s="5">
        <v>8499810</v>
      </c>
      <c r="DP41" s="5">
        <v>23</v>
      </c>
      <c r="DQ41" s="5">
        <v>72399210</v>
      </c>
      <c r="DR41" s="19"/>
      <c r="DS41" s="5">
        <v>3</v>
      </c>
      <c r="DT41" s="5">
        <v>247970</v>
      </c>
      <c r="DU41" s="5">
        <v>2</v>
      </c>
      <c r="DV41" s="5">
        <v>42123</v>
      </c>
      <c r="DW41" s="5">
        <v>0</v>
      </c>
      <c r="DX41" s="5">
        <v>331177</v>
      </c>
      <c r="DY41" s="5">
        <v>373300</v>
      </c>
      <c r="DZ41" s="5">
        <v>-125329</v>
      </c>
      <c r="EA41" s="5">
        <v>197</v>
      </c>
      <c r="EB41" s="5">
        <v>12984870</v>
      </c>
      <c r="EC41" s="19"/>
      <c r="ED41" s="5"/>
      <c r="EE41" s="5">
        <v>0</v>
      </c>
      <c r="EF41" s="5"/>
      <c r="EG41" s="5">
        <v>0</v>
      </c>
      <c r="EH41" s="5">
        <v>0</v>
      </c>
      <c r="EI41" s="5">
        <v>0</v>
      </c>
      <c r="EJ41" s="5">
        <v>0</v>
      </c>
      <c r="EK41" s="5">
        <v>0</v>
      </c>
      <c r="EL41" s="5"/>
      <c r="EM41" s="5">
        <v>5894390</v>
      </c>
    </row>
    <row r="42" spans="1:143" s="93" customFormat="1" ht="17.25" customHeight="1" x14ac:dyDescent="0.15">
      <c r="A42" s="7">
        <v>2021.03</v>
      </c>
      <c r="B42" s="5">
        <v>7</v>
      </c>
      <c r="C42" s="5">
        <v>22739858</v>
      </c>
      <c r="D42" s="5">
        <v>10</v>
      </c>
      <c r="E42" s="5">
        <v>24012992</v>
      </c>
      <c r="F42" s="5">
        <v>0</v>
      </c>
      <c r="G42" s="5">
        <v>303611</v>
      </c>
      <c r="H42" s="5">
        <v>24316603</v>
      </c>
      <c r="I42" s="5">
        <v>-1576744</v>
      </c>
      <c r="J42" s="5">
        <v>536</v>
      </c>
      <c r="K42" s="5">
        <v>1065157628</v>
      </c>
      <c r="L42" s="19"/>
      <c r="M42" s="5">
        <v>7</v>
      </c>
      <c r="N42" s="5">
        <v>22739858</v>
      </c>
      <c r="O42" s="5">
        <v>10</v>
      </c>
      <c r="P42" s="5">
        <v>23734692</v>
      </c>
      <c r="Q42" s="5">
        <v>0</v>
      </c>
      <c r="R42" s="5">
        <v>303611</v>
      </c>
      <c r="S42" s="5">
        <v>24038303</v>
      </c>
      <c r="T42" s="5">
        <v>-1298444</v>
      </c>
      <c r="U42" s="5">
        <v>536</v>
      </c>
      <c r="V42" s="5">
        <v>1059541538</v>
      </c>
      <c r="W42" s="19"/>
      <c r="X42" s="5">
        <v>0</v>
      </c>
      <c r="Y42" s="5">
        <v>3252300</v>
      </c>
      <c r="Z42" s="5">
        <v>3</v>
      </c>
      <c r="AA42" s="5">
        <v>3554700</v>
      </c>
      <c r="AB42" s="5">
        <v>0</v>
      </c>
      <c r="AC42" s="5">
        <v>0</v>
      </c>
      <c r="AD42" s="5">
        <v>3554700</v>
      </c>
      <c r="AE42" s="5">
        <v>-302400</v>
      </c>
      <c r="AF42" s="5">
        <v>215</v>
      </c>
      <c r="AG42" s="5">
        <v>442926792</v>
      </c>
      <c r="AH42" s="19"/>
      <c r="AI42" s="5">
        <v>0</v>
      </c>
      <c r="AJ42" s="5">
        <v>3148160</v>
      </c>
      <c r="AK42" s="5">
        <v>2</v>
      </c>
      <c r="AL42" s="5">
        <v>7861669</v>
      </c>
      <c r="AM42" s="5">
        <v>0</v>
      </c>
      <c r="AN42" s="5">
        <v>0</v>
      </c>
      <c r="AO42" s="5">
        <v>7861669</v>
      </c>
      <c r="AP42" s="5">
        <v>-4713509</v>
      </c>
      <c r="AQ42" s="5">
        <v>45</v>
      </c>
      <c r="AR42" s="5">
        <v>316538402</v>
      </c>
      <c r="AS42" s="19"/>
      <c r="AT42" s="5">
        <v>0</v>
      </c>
      <c r="AU42" s="5">
        <v>0</v>
      </c>
      <c r="AV42" s="5">
        <v>0</v>
      </c>
      <c r="AW42" s="5">
        <v>0</v>
      </c>
      <c r="AX42" s="5">
        <v>0</v>
      </c>
      <c r="AY42" s="5">
        <v>50200</v>
      </c>
      <c r="AZ42" s="5">
        <v>50200</v>
      </c>
      <c r="BA42" s="5">
        <v>-50200</v>
      </c>
      <c r="BB42" s="5">
        <v>9</v>
      </c>
      <c r="BC42" s="5">
        <v>10935600</v>
      </c>
      <c r="BD42" s="19"/>
      <c r="BE42" s="5">
        <v>0</v>
      </c>
      <c r="BF42" s="5">
        <v>0</v>
      </c>
      <c r="BG42" s="5">
        <v>0</v>
      </c>
      <c r="BH42" s="5">
        <v>0</v>
      </c>
      <c r="BI42" s="5">
        <v>0</v>
      </c>
      <c r="BJ42" s="5">
        <v>0</v>
      </c>
      <c r="BK42" s="5">
        <v>0</v>
      </c>
      <c r="BL42" s="5">
        <v>0</v>
      </c>
      <c r="BM42" s="5">
        <v>0</v>
      </c>
      <c r="BN42" s="5">
        <v>0</v>
      </c>
      <c r="BO42" s="19"/>
      <c r="BP42" s="6">
        <v>0</v>
      </c>
      <c r="BQ42" s="6">
        <v>2587800</v>
      </c>
      <c r="BR42" s="6">
        <v>1</v>
      </c>
      <c r="BS42" s="6">
        <v>8368400</v>
      </c>
      <c r="BT42" s="6">
        <v>0</v>
      </c>
      <c r="BU42" s="6">
        <v>0</v>
      </c>
      <c r="BV42" s="6">
        <v>8368400</v>
      </c>
      <c r="BW42" s="6">
        <v>-5780600</v>
      </c>
      <c r="BX42" s="6">
        <v>19</v>
      </c>
      <c r="BY42" s="6">
        <v>135198700</v>
      </c>
      <c r="BZ42" s="19"/>
      <c r="CA42" s="5">
        <v>1</v>
      </c>
      <c r="CB42" s="5">
        <v>3147500</v>
      </c>
      <c r="CC42" s="5">
        <v>1</v>
      </c>
      <c r="CD42" s="5">
        <v>2110400</v>
      </c>
      <c r="CE42" s="5">
        <v>0</v>
      </c>
      <c r="CF42" s="5">
        <v>0</v>
      </c>
      <c r="CG42" s="5">
        <v>2110400</v>
      </c>
      <c r="CH42" s="5">
        <v>1037100</v>
      </c>
      <c r="CI42" s="5">
        <v>25</v>
      </c>
      <c r="CJ42" s="5">
        <v>60046800</v>
      </c>
      <c r="CK42" s="19"/>
      <c r="CL42" s="5">
        <v>0</v>
      </c>
      <c r="CM42" s="5">
        <v>0</v>
      </c>
      <c r="CN42" s="5">
        <v>0</v>
      </c>
      <c r="CO42" s="5">
        <v>0</v>
      </c>
      <c r="CP42" s="5">
        <v>0</v>
      </c>
      <c r="CQ42" s="5">
        <v>0</v>
      </c>
      <c r="CR42" s="5">
        <v>0</v>
      </c>
      <c r="CS42" s="5">
        <v>0</v>
      </c>
      <c r="CT42" s="5">
        <v>0</v>
      </c>
      <c r="CU42" s="5">
        <v>0</v>
      </c>
      <c r="CV42" s="19"/>
      <c r="CW42" s="5">
        <v>0</v>
      </c>
      <c r="CX42" s="5">
        <v>0</v>
      </c>
      <c r="CY42" s="5">
        <v>0</v>
      </c>
      <c r="CZ42" s="5">
        <v>0</v>
      </c>
      <c r="DA42" s="5">
        <v>0</v>
      </c>
      <c r="DB42" s="5">
        <v>0</v>
      </c>
      <c r="DC42" s="5">
        <v>0</v>
      </c>
      <c r="DD42" s="5">
        <v>0</v>
      </c>
      <c r="DE42" s="5">
        <v>0</v>
      </c>
      <c r="DF42" s="5">
        <v>0</v>
      </c>
      <c r="DG42" s="19"/>
      <c r="DH42" s="5">
        <v>3</v>
      </c>
      <c r="DI42" s="5">
        <v>10299880</v>
      </c>
      <c r="DJ42" s="5">
        <v>1</v>
      </c>
      <c r="DK42" s="5">
        <v>1800000</v>
      </c>
      <c r="DL42" s="5">
        <v>0</v>
      </c>
      <c r="DM42" s="5">
        <v>0</v>
      </c>
      <c r="DN42" s="5">
        <v>1800000</v>
      </c>
      <c r="DO42" s="5">
        <v>8499880</v>
      </c>
      <c r="DP42" s="5">
        <v>25</v>
      </c>
      <c r="DQ42" s="5">
        <v>80899090</v>
      </c>
      <c r="DR42" s="19"/>
      <c r="DS42" s="5">
        <v>3</v>
      </c>
      <c r="DT42" s="5">
        <v>304218</v>
      </c>
      <c r="DU42" s="5">
        <v>2</v>
      </c>
      <c r="DV42" s="5">
        <v>39523</v>
      </c>
      <c r="DW42" s="5">
        <v>0</v>
      </c>
      <c r="DX42" s="5">
        <v>253411</v>
      </c>
      <c r="DY42" s="5">
        <v>292934</v>
      </c>
      <c r="DZ42" s="5">
        <v>11284</v>
      </c>
      <c r="EA42" s="5">
        <v>198</v>
      </c>
      <c r="EB42" s="5">
        <v>12996155</v>
      </c>
      <c r="EC42" s="19"/>
      <c r="ED42" s="5"/>
      <c r="EE42" s="5">
        <v>0</v>
      </c>
      <c r="EF42" s="5"/>
      <c r="EG42" s="5">
        <v>278300</v>
      </c>
      <c r="EH42" s="5">
        <v>0</v>
      </c>
      <c r="EI42" s="5">
        <v>0</v>
      </c>
      <c r="EJ42" s="5">
        <v>278300</v>
      </c>
      <c r="EK42" s="5">
        <v>-278300</v>
      </c>
      <c r="EL42" s="5"/>
      <c r="EM42" s="5">
        <v>5616090</v>
      </c>
    </row>
    <row r="43" spans="1:143" s="93" customFormat="1" ht="17.25" customHeight="1" x14ac:dyDescent="0.15">
      <c r="A43" s="7">
        <v>2021.04</v>
      </c>
      <c r="B43" s="5">
        <v>9</v>
      </c>
      <c r="C43" s="5">
        <v>15546201</v>
      </c>
      <c r="D43" s="5">
        <v>7</v>
      </c>
      <c r="E43" s="5">
        <v>11724787</v>
      </c>
      <c r="F43" s="5">
        <v>0</v>
      </c>
      <c r="G43" s="5">
        <v>354907</v>
      </c>
      <c r="H43" s="5">
        <v>12079695</v>
      </c>
      <c r="I43" s="5">
        <v>3466506</v>
      </c>
      <c r="J43" s="5">
        <v>538</v>
      </c>
      <c r="K43" s="5">
        <v>1068624135</v>
      </c>
      <c r="L43" s="19"/>
      <c r="M43" s="5">
        <v>9</v>
      </c>
      <c r="N43" s="5">
        <v>15546201</v>
      </c>
      <c r="O43" s="5">
        <v>7</v>
      </c>
      <c r="P43" s="5">
        <v>11724787</v>
      </c>
      <c r="Q43" s="5">
        <v>0</v>
      </c>
      <c r="R43" s="5">
        <v>354907</v>
      </c>
      <c r="S43" s="5">
        <v>12079695</v>
      </c>
      <c r="T43" s="5">
        <v>3466506</v>
      </c>
      <c r="U43" s="5">
        <v>538</v>
      </c>
      <c r="V43" s="5">
        <v>1063008045</v>
      </c>
      <c r="W43" s="19"/>
      <c r="X43" s="5">
        <v>2</v>
      </c>
      <c r="Y43" s="5">
        <v>3010900</v>
      </c>
      <c r="Z43" s="5">
        <v>0</v>
      </c>
      <c r="AA43" s="5">
        <v>0</v>
      </c>
      <c r="AB43" s="5">
        <v>0</v>
      </c>
      <c r="AC43" s="5">
        <v>0</v>
      </c>
      <c r="AD43" s="5">
        <v>0</v>
      </c>
      <c r="AE43" s="5">
        <v>3010900</v>
      </c>
      <c r="AF43" s="5">
        <v>217</v>
      </c>
      <c r="AG43" s="5">
        <v>445937692</v>
      </c>
      <c r="AH43" s="19"/>
      <c r="AI43" s="5">
        <v>1</v>
      </c>
      <c r="AJ43" s="5">
        <v>3021975</v>
      </c>
      <c r="AK43" s="5">
        <v>0</v>
      </c>
      <c r="AL43" s="5">
        <v>0</v>
      </c>
      <c r="AM43" s="5">
        <v>0</v>
      </c>
      <c r="AN43" s="5">
        <v>0</v>
      </c>
      <c r="AO43" s="5">
        <v>0</v>
      </c>
      <c r="AP43" s="5">
        <v>3021975</v>
      </c>
      <c r="AQ43" s="5">
        <v>46</v>
      </c>
      <c r="AR43" s="5">
        <v>319560376</v>
      </c>
      <c r="AS43" s="19"/>
      <c r="AT43" s="5">
        <v>0</v>
      </c>
      <c r="AU43" s="5">
        <v>0</v>
      </c>
      <c r="AV43" s="5">
        <v>0</v>
      </c>
      <c r="AW43" s="5">
        <v>0</v>
      </c>
      <c r="AX43" s="5">
        <v>0</v>
      </c>
      <c r="AY43" s="5">
        <v>50000</v>
      </c>
      <c r="AZ43" s="5">
        <v>50000</v>
      </c>
      <c r="BA43" s="5">
        <v>-50000</v>
      </c>
      <c r="BB43" s="5">
        <v>9</v>
      </c>
      <c r="BC43" s="5">
        <v>10885600</v>
      </c>
      <c r="BD43" s="19"/>
      <c r="BE43" s="5">
        <v>0</v>
      </c>
      <c r="BF43" s="5">
        <v>0</v>
      </c>
      <c r="BG43" s="5">
        <v>0</v>
      </c>
      <c r="BH43" s="5">
        <v>0</v>
      </c>
      <c r="BI43" s="5">
        <v>0</v>
      </c>
      <c r="BJ43" s="5">
        <v>0</v>
      </c>
      <c r="BK43" s="5">
        <v>0</v>
      </c>
      <c r="BL43" s="5">
        <v>0</v>
      </c>
      <c r="BM43" s="5">
        <v>0</v>
      </c>
      <c r="BN43" s="5">
        <v>0</v>
      </c>
      <c r="BO43" s="19"/>
      <c r="BP43" s="6">
        <v>1</v>
      </c>
      <c r="BQ43" s="6">
        <v>2648200</v>
      </c>
      <c r="BR43" s="6">
        <v>0</v>
      </c>
      <c r="BS43" s="6">
        <v>0</v>
      </c>
      <c r="BT43" s="6">
        <v>0</v>
      </c>
      <c r="BU43" s="6">
        <v>0</v>
      </c>
      <c r="BV43" s="6">
        <v>0</v>
      </c>
      <c r="BW43" s="6">
        <v>2648200</v>
      </c>
      <c r="BX43" s="6">
        <v>20</v>
      </c>
      <c r="BY43" s="6">
        <v>137846900</v>
      </c>
      <c r="BZ43" s="19"/>
      <c r="CA43" s="5">
        <v>1</v>
      </c>
      <c r="CB43" s="5">
        <v>3011400</v>
      </c>
      <c r="CC43" s="5">
        <v>1</v>
      </c>
      <c r="CD43" s="5">
        <v>2227700</v>
      </c>
      <c r="CE43" s="5">
        <v>0</v>
      </c>
      <c r="CF43" s="5">
        <v>0</v>
      </c>
      <c r="CG43" s="5">
        <v>2227700</v>
      </c>
      <c r="CH43" s="5">
        <v>783700</v>
      </c>
      <c r="CI43" s="5">
        <v>25</v>
      </c>
      <c r="CJ43" s="5">
        <v>60830500</v>
      </c>
      <c r="CK43" s="19"/>
      <c r="CL43" s="5">
        <v>0</v>
      </c>
      <c r="CM43" s="5">
        <v>0</v>
      </c>
      <c r="CN43" s="5">
        <v>0</v>
      </c>
      <c r="CO43" s="5">
        <v>0</v>
      </c>
      <c r="CP43" s="5">
        <v>0</v>
      </c>
      <c r="CQ43" s="5">
        <v>0</v>
      </c>
      <c r="CR43" s="5">
        <v>0</v>
      </c>
      <c r="CS43" s="5">
        <v>0</v>
      </c>
      <c r="CT43" s="5">
        <v>0</v>
      </c>
      <c r="CU43" s="5">
        <v>0</v>
      </c>
      <c r="CV43" s="19"/>
      <c r="CW43" s="5">
        <v>0</v>
      </c>
      <c r="CX43" s="5">
        <v>0</v>
      </c>
      <c r="CY43" s="5">
        <v>0</v>
      </c>
      <c r="CZ43" s="5">
        <v>0</v>
      </c>
      <c r="DA43" s="5">
        <v>0</v>
      </c>
      <c r="DB43" s="5">
        <v>0</v>
      </c>
      <c r="DC43" s="5">
        <v>0</v>
      </c>
      <c r="DD43" s="5">
        <v>0</v>
      </c>
      <c r="DE43" s="5">
        <v>0</v>
      </c>
      <c r="DF43" s="5">
        <v>0</v>
      </c>
      <c r="DG43" s="19"/>
      <c r="DH43" s="5">
        <v>1</v>
      </c>
      <c r="DI43" s="5">
        <v>3499960</v>
      </c>
      <c r="DJ43" s="5">
        <v>3</v>
      </c>
      <c r="DK43" s="5">
        <v>9399880</v>
      </c>
      <c r="DL43" s="5">
        <v>0</v>
      </c>
      <c r="DM43" s="5">
        <v>0</v>
      </c>
      <c r="DN43" s="5">
        <v>9399880</v>
      </c>
      <c r="DO43" s="5">
        <v>-5899920</v>
      </c>
      <c r="DP43" s="5">
        <v>23</v>
      </c>
      <c r="DQ43" s="5">
        <v>74999170</v>
      </c>
      <c r="DR43" s="19"/>
      <c r="DS43" s="5">
        <v>3</v>
      </c>
      <c r="DT43" s="5">
        <v>353766</v>
      </c>
      <c r="DU43" s="5">
        <v>3</v>
      </c>
      <c r="DV43" s="5">
        <v>97207</v>
      </c>
      <c r="DW43" s="5">
        <v>0</v>
      </c>
      <c r="DX43" s="5">
        <v>304907</v>
      </c>
      <c r="DY43" s="5">
        <v>402115</v>
      </c>
      <c r="DZ43" s="5">
        <v>-48349</v>
      </c>
      <c r="EA43" s="5">
        <v>198</v>
      </c>
      <c r="EB43" s="5">
        <v>12947806</v>
      </c>
      <c r="EC43" s="19"/>
      <c r="ED43" s="5"/>
      <c r="EE43" s="5">
        <v>0</v>
      </c>
      <c r="EF43" s="5"/>
      <c r="EG43" s="5">
        <v>0</v>
      </c>
      <c r="EH43" s="5">
        <v>0</v>
      </c>
      <c r="EI43" s="5">
        <v>0</v>
      </c>
      <c r="EJ43" s="5">
        <v>0</v>
      </c>
      <c r="EK43" s="5">
        <v>0</v>
      </c>
      <c r="EL43" s="5"/>
      <c r="EM43" s="5">
        <v>5616090</v>
      </c>
    </row>
    <row r="44" spans="1:143" s="93" customFormat="1" ht="17.25" customHeight="1" x14ac:dyDescent="0.15">
      <c r="A44" s="7">
        <v>2021.05</v>
      </c>
      <c r="B44" s="5">
        <v>7</v>
      </c>
      <c r="C44" s="5">
        <v>15966323</v>
      </c>
      <c r="D44" s="5">
        <v>7</v>
      </c>
      <c r="E44" s="5">
        <v>12466334</v>
      </c>
      <c r="F44" s="5">
        <v>0</v>
      </c>
      <c r="G44" s="5">
        <v>338636</v>
      </c>
      <c r="H44" s="5">
        <v>12804971</v>
      </c>
      <c r="I44" s="5">
        <v>3161352</v>
      </c>
      <c r="J44" s="5">
        <v>538</v>
      </c>
      <c r="K44" s="5">
        <v>1071785487</v>
      </c>
      <c r="L44" s="19"/>
      <c r="M44" s="5">
        <v>7</v>
      </c>
      <c r="N44" s="5">
        <v>15966323</v>
      </c>
      <c r="O44" s="5">
        <v>7</v>
      </c>
      <c r="P44" s="5">
        <v>12466334</v>
      </c>
      <c r="Q44" s="5">
        <v>0</v>
      </c>
      <c r="R44" s="5">
        <v>338636</v>
      </c>
      <c r="S44" s="5">
        <v>12804971</v>
      </c>
      <c r="T44" s="5">
        <v>3161352</v>
      </c>
      <c r="U44" s="5">
        <v>538</v>
      </c>
      <c r="V44" s="5">
        <v>1066169397</v>
      </c>
      <c r="W44" s="19"/>
      <c r="X44" s="5">
        <v>1</v>
      </c>
      <c r="Y44" s="5">
        <v>3090200</v>
      </c>
      <c r="Z44" s="5">
        <v>1</v>
      </c>
      <c r="AA44" s="5">
        <v>963200</v>
      </c>
      <c r="AB44" s="5">
        <v>0</v>
      </c>
      <c r="AC44" s="5">
        <v>0</v>
      </c>
      <c r="AD44" s="5">
        <v>963200</v>
      </c>
      <c r="AE44" s="5">
        <v>2127000</v>
      </c>
      <c r="AF44" s="5">
        <v>217</v>
      </c>
      <c r="AG44" s="5">
        <v>448064692</v>
      </c>
      <c r="AH44" s="19"/>
      <c r="AI44" s="5">
        <v>0</v>
      </c>
      <c r="AJ44" s="5">
        <v>3172271</v>
      </c>
      <c r="AK44" s="5">
        <v>0</v>
      </c>
      <c r="AL44" s="5">
        <v>0</v>
      </c>
      <c r="AM44" s="5">
        <v>0</v>
      </c>
      <c r="AN44" s="5">
        <v>0</v>
      </c>
      <c r="AO44" s="5">
        <v>0</v>
      </c>
      <c r="AP44" s="5">
        <v>3172271</v>
      </c>
      <c r="AQ44" s="5">
        <v>46</v>
      </c>
      <c r="AR44" s="5">
        <v>322732647</v>
      </c>
      <c r="AS44" s="19"/>
      <c r="AT44" s="5">
        <v>1</v>
      </c>
      <c r="AU44" s="5">
        <v>199900</v>
      </c>
      <c r="AV44" s="5">
        <v>0</v>
      </c>
      <c r="AW44" s="5">
        <v>0</v>
      </c>
      <c r="AX44" s="5">
        <v>0</v>
      </c>
      <c r="AY44" s="5">
        <v>50100</v>
      </c>
      <c r="AZ44" s="5">
        <v>50100</v>
      </c>
      <c r="BA44" s="5">
        <v>149800</v>
      </c>
      <c r="BB44" s="5">
        <v>10</v>
      </c>
      <c r="BC44" s="5">
        <v>11035400</v>
      </c>
      <c r="BD44" s="19"/>
      <c r="BE44" s="5">
        <v>0</v>
      </c>
      <c r="BF44" s="5">
        <v>0</v>
      </c>
      <c r="BG44" s="5">
        <v>0</v>
      </c>
      <c r="BH44" s="5">
        <v>0</v>
      </c>
      <c r="BI44" s="5">
        <v>0</v>
      </c>
      <c r="BJ44" s="5">
        <v>0</v>
      </c>
      <c r="BK44" s="5">
        <v>0</v>
      </c>
      <c r="BL44" s="5">
        <v>0</v>
      </c>
      <c r="BM44" s="5">
        <v>0</v>
      </c>
      <c r="BN44" s="5">
        <v>0</v>
      </c>
      <c r="BO44" s="19"/>
      <c r="BP44" s="6">
        <v>0</v>
      </c>
      <c r="BQ44" s="6">
        <v>2606500</v>
      </c>
      <c r="BR44" s="6">
        <v>0</v>
      </c>
      <c r="BS44" s="6">
        <v>0</v>
      </c>
      <c r="BT44" s="6">
        <v>0</v>
      </c>
      <c r="BU44" s="6">
        <v>0</v>
      </c>
      <c r="BV44" s="6">
        <v>0</v>
      </c>
      <c r="BW44" s="6">
        <v>2606500</v>
      </c>
      <c r="BX44" s="6">
        <v>20</v>
      </c>
      <c r="BY44" s="6">
        <v>140453400</v>
      </c>
      <c r="BZ44" s="19"/>
      <c r="CA44" s="5">
        <v>1</v>
      </c>
      <c r="CB44" s="5">
        <v>3070600</v>
      </c>
      <c r="CC44" s="5">
        <v>1</v>
      </c>
      <c r="CD44" s="5">
        <v>2034300</v>
      </c>
      <c r="CE44" s="5">
        <v>0</v>
      </c>
      <c r="CF44" s="5">
        <v>0</v>
      </c>
      <c r="CG44" s="5">
        <v>2034300</v>
      </c>
      <c r="CH44" s="5">
        <v>1036300</v>
      </c>
      <c r="CI44" s="5">
        <v>25</v>
      </c>
      <c r="CJ44" s="5">
        <v>61866800</v>
      </c>
      <c r="CK44" s="19"/>
      <c r="CL44" s="5">
        <v>0</v>
      </c>
      <c r="CM44" s="5">
        <v>0</v>
      </c>
      <c r="CN44" s="5">
        <v>0</v>
      </c>
      <c r="CO44" s="5">
        <v>0</v>
      </c>
      <c r="CP44" s="5">
        <v>0</v>
      </c>
      <c r="CQ44" s="5">
        <v>0</v>
      </c>
      <c r="CR44" s="5">
        <v>0</v>
      </c>
      <c r="CS44" s="5">
        <v>0</v>
      </c>
      <c r="CT44" s="5">
        <v>0</v>
      </c>
      <c r="CU44" s="5">
        <v>0</v>
      </c>
      <c r="CV44" s="19"/>
      <c r="CW44" s="5">
        <v>0</v>
      </c>
      <c r="CX44" s="5">
        <v>0</v>
      </c>
      <c r="CY44" s="5">
        <v>0</v>
      </c>
      <c r="CZ44" s="5">
        <v>0</v>
      </c>
      <c r="DA44" s="5">
        <v>0</v>
      </c>
      <c r="DB44" s="5">
        <v>0</v>
      </c>
      <c r="DC44" s="5">
        <v>0</v>
      </c>
      <c r="DD44" s="5">
        <v>0</v>
      </c>
      <c r="DE44" s="5">
        <v>0</v>
      </c>
      <c r="DF44" s="5">
        <v>0</v>
      </c>
      <c r="DG44" s="19"/>
      <c r="DH44" s="5">
        <v>1</v>
      </c>
      <c r="DI44" s="5">
        <v>3499930</v>
      </c>
      <c r="DJ44" s="5">
        <v>3</v>
      </c>
      <c r="DK44" s="5">
        <v>9399890</v>
      </c>
      <c r="DL44" s="5">
        <v>0</v>
      </c>
      <c r="DM44" s="5">
        <v>0</v>
      </c>
      <c r="DN44" s="5">
        <v>9399890</v>
      </c>
      <c r="DO44" s="5">
        <v>-5899960</v>
      </c>
      <c r="DP44" s="5">
        <v>21</v>
      </c>
      <c r="DQ44" s="5">
        <v>69099210</v>
      </c>
      <c r="DR44" s="19"/>
      <c r="DS44" s="5">
        <v>3</v>
      </c>
      <c r="DT44" s="5">
        <v>326923</v>
      </c>
      <c r="DU44" s="5">
        <v>2</v>
      </c>
      <c r="DV44" s="5">
        <v>68944</v>
      </c>
      <c r="DW44" s="5">
        <v>0</v>
      </c>
      <c r="DX44" s="5">
        <v>288536</v>
      </c>
      <c r="DY44" s="5">
        <v>357481</v>
      </c>
      <c r="DZ44" s="5">
        <v>-30558</v>
      </c>
      <c r="EA44" s="5">
        <v>199</v>
      </c>
      <c r="EB44" s="5">
        <v>12917248</v>
      </c>
      <c r="EC44" s="19"/>
      <c r="ED44" s="5"/>
      <c r="EE44" s="5">
        <v>0</v>
      </c>
      <c r="EF44" s="5"/>
      <c r="EG44" s="5">
        <v>0</v>
      </c>
      <c r="EH44" s="5">
        <v>0</v>
      </c>
      <c r="EI44" s="5">
        <v>0</v>
      </c>
      <c r="EJ44" s="5">
        <v>0</v>
      </c>
      <c r="EK44" s="5">
        <v>0</v>
      </c>
      <c r="EL44" s="5"/>
      <c r="EM44" s="5">
        <v>5616090</v>
      </c>
    </row>
    <row r="45" spans="1:143" s="93" customFormat="1" ht="17.25" customHeight="1" x14ac:dyDescent="0.15">
      <c r="A45" s="7">
        <v>2021.06</v>
      </c>
      <c r="B45" s="5">
        <v>5</v>
      </c>
      <c r="C45" s="5">
        <v>16220641</v>
      </c>
      <c r="D45" s="5">
        <v>10</v>
      </c>
      <c r="E45" s="5">
        <v>30273115</v>
      </c>
      <c r="F45" s="5">
        <v>0</v>
      </c>
      <c r="G45" s="5">
        <v>268015</v>
      </c>
      <c r="H45" s="5">
        <v>30541130</v>
      </c>
      <c r="I45" s="5">
        <v>-14320489</v>
      </c>
      <c r="J45" s="5">
        <v>533</v>
      </c>
      <c r="K45" s="5">
        <v>1057464998</v>
      </c>
      <c r="L45" s="19"/>
      <c r="M45" s="5">
        <v>5</v>
      </c>
      <c r="N45" s="5">
        <v>15161871</v>
      </c>
      <c r="O45" s="5">
        <v>10</v>
      </c>
      <c r="P45" s="5">
        <v>27936925</v>
      </c>
      <c r="Q45" s="5">
        <v>0</v>
      </c>
      <c r="R45" s="5">
        <v>268015</v>
      </c>
      <c r="S45" s="5">
        <v>28204940</v>
      </c>
      <c r="T45" s="5">
        <v>-13043069</v>
      </c>
      <c r="U45" s="5">
        <v>533</v>
      </c>
      <c r="V45" s="5">
        <v>1053126328</v>
      </c>
      <c r="W45" s="19"/>
      <c r="X45" s="5">
        <v>0</v>
      </c>
      <c r="Y45" s="5">
        <v>3029000</v>
      </c>
      <c r="Z45" s="5">
        <v>1</v>
      </c>
      <c r="AA45" s="5">
        <v>663800</v>
      </c>
      <c r="AB45" s="5">
        <v>0</v>
      </c>
      <c r="AC45" s="5">
        <v>0</v>
      </c>
      <c r="AD45" s="5">
        <v>663800</v>
      </c>
      <c r="AE45" s="5">
        <v>2365200</v>
      </c>
      <c r="AF45" s="5">
        <v>216</v>
      </c>
      <c r="AG45" s="5">
        <v>450429892</v>
      </c>
      <c r="AH45" s="19"/>
      <c r="AI45" s="5">
        <v>0</v>
      </c>
      <c r="AJ45" s="5">
        <v>2842165</v>
      </c>
      <c r="AK45" s="5">
        <v>2</v>
      </c>
      <c r="AL45" s="5">
        <v>8031805</v>
      </c>
      <c r="AM45" s="5">
        <v>0</v>
      </c>
      <c r="AN45" s="5">
        <v>0</v>
      </c>
      <c r="AO45" s="5">
        <v>8031805</v>
      </c>
      <c r="AP45" s="5">
        <v>-5189640</v>
      </c>
      <c r="AQ45" s="5">
        <v>44</v>
      </c>
      <c r="AR45" s="5">
        <v>317543007</v>
      </c>
      <c r="AS45" s="19"/>
      <c r="AT45" s="5">
        <v>0</v>
      </c>
      <c r="AU45" s="5">
        <v>0</v>
      </c>
      <c r="AV45" s="5">
        <v>0</v>
      </c>
      <c r="AW45" s="5">
        <v>0</v>
      </c>
      <c r="AX45" s="5">
        <v>0</v>
      </c>
      <c r="AY45" s="5">
        <v>50100</v>
      </c>
      <c r="AZ45" s="5">
        <v>50100</v>
      </c>
      <c r="BA45" s="5">
        <v>-50100</v>
      </c>
      <c r="BB45" s="5">
        <v>10</v>
      </c>
      <c r="BC45" s="5">
        <v>10985300</v>
      </c>
      <c r="BD45" s="19"/>
      <c r="BE45" s="5">
        <v>0</v>
      </c>
      <c r="BF45" s="5">
        <v>0</v>
      </c>
      <c r="BG45" s="5">
        <v>0</v>
      </c>
      <c r="BH45" s="5">
        <v>0</v>
      </c>
      <c r="BI45" s="5">
        <v>0</v>
      </c>
      <c r="BJ45" s="5">
        <v>0</v>
      </c>
      <c r="BK45" s="5">
        <v>0</v>
      </c>
      <c r="BL45" s="5">
        <v>0</v>
      </c>
      <c r="BM45" s="5">
        <v>0</v>
      </c>
      <c r="BN45" s="5">
        <v>0</v>
      </c>
      <c r="BO45" s="19"/>
      <c r="BP45" s="6">
        <v>0</v>
      </c>
      <c r="BQ45" s="6">
        <v>2507100</v>
      </c>
      <c r="BR45" s="6">
        <v>1</v>
      </c>
      <c r="BS45" s="6">
        <v>7692400</v>
      </c>
      <c r="BT45" s="6">
        <v>0</v>
      </c>
      <c r="BU45" s="6">
        <v>0</v>
      </c>
      <c r="BV45" s="6">
        <v>7692400</v>
      </c>
      <c r="BW45" s="6">
        <v>-5185300</v>
      </c>
      <c r="BX45" s="6">
        <v>19</v>
      </c>
      <c r="BY45" s="6">
        <v>135268100</v>
      </c>
      <c r="BZ45" s="19"/>
      <c r="CA45" s="5">
        <v>1</v>
      </c>
      <c r="CB45" s="5">
        <v>3091600</v>
      </c>
      <c r="CC45" s="5">
        <v>1</v>
      </c>
      <c r="CD45" s="5">
        <v>2087800</v>
      </c>
      <c r="CE45" s="5">
        <v>0</v>
      </c>
      <c r="CF45" s="5">
        <v>0</v>
      </c>
      <c r="CG45" s="5">
        <v>2087800</v>
      </c>
      <c r="CH45" s="5">
        <v>1003800</v>
      </c>
      <c r="CI45" s="5">
        <v>25</v>
      </c>
      <c r="CJ45" s="5">
        <v>62870600</v>
      </c>
      <c r="CK45" s="19"/>
      <c r="CL45" s="5">
        <v>0</v>
      </c>
      <c r="CM45" s="5">
        <v>0</v>
      </c>
      <c r="CN45" s="5">
        <v>0</v>
      </c>
      <c r="CO45" s="5">
        <v>0</v>
      </c>
      <c r="CP45" s="5">
        <v>0</v>
      </c>
      <c r="CQ45" s="5">
        <v>0</v>
      </c>
      <c r="CR45" s="5">
        <v>0</v>
      </c>
      <c r="CS45" s="5">
        <v>0</v>
      </c>
      <c r="CT45" s="5">
        <v>0</v>
      </c>
      <c r="CU45" s="5">
        <v>0</v>
      </c>
      <c r="CV45" s="19"/>
      <c r="CW45" s="5">
        <v>0</v>
      </c>
      <c r="CX45" s="5">
        <v>0</v>
      </c>
      <c r="CY45" s="5">
        <v>0</v>
      </c>
      <c r="CZ45" s="5">
        <v>0</v>
      </c>
      <c r="DA45" s="5">
        <v>0</v>
      </c>
      <c r="DB45" s="5">
        <v>0</v>
      </c>
      <c r="DC45" s="5">
        <v>0</v>
      </c>
      <c r="DD45" s="5">
        <v>0</v>
      </c>
      <c r="DE45" s="5">
        <v>0</v>
      </c>
      <c r="DF45" s="5">
        <v>0</v>
      </c>
      <c r="DG45" s="19"/>
      <c r="DH45" s="5">
        <v>1</v>
      </c>
      <c r="DI45" s="5">
        <v>3499870</v>
      </c>
      <c r="DJ45" s="5">
        <v>3</v>
      </c>
      <c r="DK45" s="5">
        <v>9399950</v>
      </c>
      <c r="DL45" s="5">
        <v>0</v>
      </c>
      <c r="DM45" s="5">
        <v>0</v>
      </c>
      <c r="DN45" s="5">
        <v>9399950</v>
      </c>
      <c r="DO45" s="5">
        <v>-5900080</v>
      </c>
      <c r="DP45" s="5">
        <v>19</v>
      </c>
      <c r="DQ45" s="5">
        <v>63199130</v>
      </c>
      <c r="DR45" s="19"/>
      <c r="DS45" s="5">
        <v>3</v>
      </c>
      <c r="DT45" s="5">
        <v>192135</v>
      </c>
      <c r="DU45" s="5">
        <v>2</v>
      </c>
      <c r="DV45" s="5">
        <v>61169</v>
      </c>
      <c r="DW45" s="5">
        <v>0</v>
      </c>
      <c r="DX45" s="5">
        <v>217915</v>
      </c>
      <c r="DY45" s="5">
        <v>279084</v>
      </c>
      <c r="DZ45" s="5">
        <v>-86949</v>
      </c>
      <c r="EA45" s="5">
        <v>200</v>
      </c>
      <c r="EB45" s="5">
        <v>12830299</v>
      </c>
      <c r="EC45" s="19"/>
      <c r="ED45" s="5"/>
      <c r="EE45" s="5">
        <v>1058770</v>
      </c>
      <c r="EF45" s="5"/>
      <c r="EG45" s="5">
        <v>2336190</v>
      </c>
      <c r="EH45" s="5">
        <v>0</v>
      </c>
      <c r="EI45" s="5">
        <v>0</v>
      </c>
      <c r="EJ45" s="5">
        <v>2336190</v>
      </c>
      <c r="EK45" s="5">
        <v>-1277420</v>
      </c>
      <c r="EL45" s="5"/>
      <c r="EM45" s="5">
        <v>4338670</v>
      </c>
    </row>
    <row r="46" spans="1:143" s="93" customFormat="1" ht="17.25" customHeight="1" x14ac:dyDescent="0.15">
      <c r="A46" s="7">
        <v>2021.07</v>
      </c>
      <c r="B46" s="5">
        <v>9</v>
      </c>
      <c r="C46" s="5">
        <v>15929894</v>
      </c>
      <c r="D46" s="5">
        <v>8</v>
      </c>
      <c r="E46" s="5">
        <v>14270827</v>
      </c>
      <c r="F46" s="5">
        <v>0</v>
      </c>
      <c r="G46" s="5">
        <v>219510</v>
      </c>
      <c r="H46" s="5">
        <v>14490336</v>
      </c>
      <c r="I46" s="5">
        <v>1439558</v>
      </c>
      <c r="J46" s="5">
        <v>534</v>
      </c>
      <c r="K46" s="5">
        <v>1058904556</v>
      </c>
      <c r="L46" s="19"/>
      <c r="M46" s="5">
        <v>9</v>
      </c>
      <c r="N46" s="5">
        <v>15929894</v>
      </c>
      <c r="O46" s="5">
        <v>8</v>
      </c>
      <c r="P46" s="5">
        <v>14270827</v>
      </c>
      <c r="Q46" s="5">
        <v>0</v>
      </c>
      <c r="R46" s="5">
        <v>219510</v>
      </c>
      <c r="S46" s="5">
        <v>14490336</v>
      </c>
      <c r="T46" s="5">
        <v>1439558</v>
      </c>
      <c r="U46" s="5">
        <v>534</v>
      </c>
      <c r="V46" s="5">
        <v>1054565886</v>
      </c>
      <c r="W46" s="19"/>
      <c r="X46" s="5">
        <v>2</v>
      </c>
      <c r="Y46" s="5">
        <v>3263200</v>
      </c>
      <c r="Z46" s="5">
        <v>1</v>
      </c>
      <c r="AA46" s="5">
        <v>947300</v>
      </c>
      <c r="AB46" s="5">
        <v>0</v>
      </c>
      <c r="AC46" s="5">
        <v>0</v>
      </c>
      <c r="AD46" s="5">
        <v>947300</v>
      </c>
      <c r="AE46" s="5">
        <v>2315900</v>
      </c>
      <c r="AF46" s="5">
        <v>217</v>
      </c>
      <c r="AG46" s="5">
        <v>452745792</v>
      </c>
      <c r="AH46" s="19"/>
      <c r="AI46" s="5">
        <v>1</v>
      </c>
      <c r="AJ46" s="5">
        <v>3138987</v>
      </c>
      <c r="AK46" s="5">
        <v>0</v>
      </c>
      <c r="AL46" s="5">
        <v>0</v>
      </c>
      <c r="AM46" s="5">
        <v>0</v>
      </c>
      <c r="AN46" s="5">
        <v>0</v>
      </c>
      <c r="AO46" s="5">
        <v>0</v>
      </c>
      <c r="AP46" s="5">
        <v>3138987</v>
      </c>
      <c r="AQ46" s="5">
        <v>45</v>
      </c>
      <c r="AR46" s="5">
        <v>320681994</v>
      </c>
      <c r="AS46" s="19"/>
      <c r="AT46" s="5">
        <v>0</v>
      </c>
      <c r="AU46" s="5">
        <v>0</v>
      </c>
      <c r="AV46" s="5">
        <v>0</v>
      </c>
      <c r="AW46" s="5">
        <v>0</v>
      </c>
      <c r="AX46" s="5">
        <v>0</v>
      </c>
      <c r="AY46" s="5">
        <v>50000</v>
      </c>
      <c r="AZ46" s="5">
        <v>50000</v>
      </c>
      <c r="BA46" s="5">
        <v>-50000</v>
      </c>
      <c r="BB46" s="5">
        <v>10</v>
      </c>
      <c r="BC46" s="5">
        <v>10935300</v>
      </c>
      <c r="BD46" s="19"/>
      <c r="BE46" s="5">
        <v>0</v>
      </c>
      <c r="BF46" s="5">
        <v>0</v>
      </c>
      <c r="BG46" s="5">
        <v>0</v>
      </c>
      <c r="BH46" s="5">
        <v>0</v>
      </c>
      <c r="BI46" s="5">
        <v>0</v>
      </c>
      <c r="BJ46" s="5">
        <v>0</v>
      </c>
      <c r="BK46" s="5">
        <v>0</v>
      </c>
      <c r="BL46" s="5">
        <v>0</v>
      </c>
      <c r="BM46" s="5">
        <v>0</v>
      </c>
      <c r="BN46" s="5">
        <v>0</v>
      </c>
      <c r="BO46" s="19"/>
      <c r="BP46" s="6">
        <v>1</v>
      </c>
      <c r="BQ46" s="6">
        <v>2718600</v>
      </c>
      <c r="BR46" s="6">
        <v>0</v>
      </c>
      <c r="BS46" s="6">
        <v>0</v>
      </c>
      <c r="BT46" s="6">
        <v>0</v>
      </c>
      <c r="BU46" s="6">
        <v>0</v>
      </c>
      <c r="BV46" s="6">
        <v>0</v>
      </c>
      <c r="BW46" s="6">
        <v>2718600</v>
      </c>
      <c r="BX46" s="6">
        <v>20</v>
      </c>
      <c r="BY46" s="6">
        <v>137986700</v>
      </c>
      <c r="BZ46" s="19"/>
      <c r="CA46" s="5">
        <v>1</v>
      </c>
      <c r="CB46" s="5">
        <v>3079500</v>
      </c>
      <c r="CC46" s="5">
        <v>1</v>
      </c>
      <c r="CD46" s="5">
        <v>2066100</v>
      </c>
      <c r="CE46" s="5">
        <v>0</v>
      </c>
      <c r="CF46" s="5">
        <v>0</v>
      </c>
      <c r="CG46" s="5">
        <v>2066100</v>
      </c>
      <c r="CH46" s="5">
        <v>1013400</v>
      </c>
      <c r="CI46" s="5">
        <v>25</v>
      </c>
      <c r="CJ46" s="5">
        <v>63884000</v>
      </c>
      <c r="CK46" s="19"/>
      <c r="CL46" s="5">
        <v>0</v>
      </c>
      <c r="CM46" s="5">
        <v>0</v>
      </c>
      <c r="CN46" s="5">
        <v>0</v>
      </c>
      <c r="CO46" s="5">
        <v>0</v>
      </c>
      <c r="CP46" s="5">
        <v>0</v>
      </c>
      <c r="CQ46" s="5">
        <v>0</v>
      </c>
      <c r="CR46" s="5">
        <v>0</v>
      </c>
      <c r="CS46" s="5">
        <v>0</v>
      </c>
      <c r="CT46" s="5">
        <v>0</v>
      </c>
      <c r="CU46" s="5">
        <v>0</v>
      </c>
      <c r="CV46" s="19"/>
      <c r="CW46" s="5">
        <v>0</v>
      </c>
      <c r="CX46" s="5">
        <v>0</v>
      </c>
      <c r="CY46" s="5">
        <v>0</v>
      </c>
      <c r="CZ46" s="5">
        <v>0</v>
      </c>
      <c r="DA46" s="5">
        <v>0</v>
      </c>
      <c r="DB46" s="5">
        <v>0</v>
      </c>
      <c r="DC46" s="5">
        <v>0</v>
      </c>
      <c r="DD46" s="5">
        <v>0</v>
      </c>
      <c r="DE46" s="5">
        <v>0</v>
      </c>
      <c r="DF46" s="5">
        <v>0</v>
      </c>
      <c r="DG46" s="19"/>
      <c r="DH46" s="5">
        <v>1</v>
      </c>
      <c r="DI46" s="5">
        <v>3499970</v>
      </c>
      <c r="DJ46" s="5">
        <v>3</v>
      </c>
      <c r="DK46" s="5">
        <v>11099880</v>
      </c>
      <c r="DL46" s="5">
        <v>0</v>
      </c>
      <c r="DM46" s="5">
        <v>0</v>
      </c>
      <c r="DN46" s="5">
        <v>11099880</v>
      </c>
      <c r="DO46" s="5">
        <v>-7599910</v>
      </c>
      <c r="DP46" s="5">
        <v>17</v>
      </c>
      <c r="DQ46" s="5">
        <v>55599220</v>
      </c>
      <c r="DR46" s="19"/>
      <c r="DS46" s="5">
        <v>3</v>
      </c>
      <c r="DT46" s="5">
        <v>229637</v>
      </c>
      <c r="DU46" s="5">
        <v>3</v>
      </c>
      <c r="DV46" s="5">
        <v>157547</v>
      </c>
      <c r="DW46" s="5">
        <v>0</v>
      </c>
      <c r="DX46" s="5">
        <v>169510</v>
      </c>
      <c r="DY46" s="5">
        <v>327056</v>
      </c>
      <c r="DZ46" s="5">
        <v>-97419</v>
      </c>
      <c r="EA46" s="5">
        <v>200</v>
      </c>
      <c r="EB46" s="5">
        <v>12732880</v>
      </c>
      <c r="EC46" s="19"/>
      <c r="ED46" s="5"/>
      <c r="EE46" s="5">
        <v>0</v>
      </c>
      <c r="EF46" s="5"/>
      <c r="EG46" s="5">
        <v>0</v>
      </c>
      <c r="EH46" s="5">
        <v>0</v>
      </c>
      <c r="EI46" s="5">
        <v>0</v>
      </c>
      <c r="EJ46" s="5">
        <v>0</v>
      </c>
      <c r="EK46" s="5">
        <v>0</v>
      </c>
      <c r="EL46" s="5"/>
      <c r="EM46" s="5">
        <v>4338670</v>
      </c>
    </row>
    <row r="47" spans="1:143" s="93" customFormat="1" ht="17.25" customHeight="1" x14ac:dyDescent="0.15">
      <c r="A47" s="7">
        <v>2021.08</v>
      </c>
      <c r="B47" s="5">
        <v>5</v>
      </c>
      <c r="C47" s="5">
        <v>15606633</v>
      </c>
      <c r="D47" s="5">
        <v>6</v>
      </c>
      <c r="E47" s="5">
        <v>12571613</v>
      </c>
      <c r="F47" s="5">
        <v>0</v>
      </c>
      <c r="G47" s="5">
        <v>118678</v>
      </c>
      <c r="H47" s="5">
        <v>12690291</v>
      </c>
      <c r="I47" s="5">
        <v>2916342</v>
      </c>
      <c r="J47" s="5">
        <v>533</v>
      </c>
      <c r="K47" s="5">
        <v>1061820898</v>
      </c>
      <c r="L47" s="19"/>
      <c r="M47" s="5">
        <v>5</v>
      </c>
      <c r="N47" s="5">
        <v>15606633</v>
      </c>
      <c r="O47" s="5">
        <v>6</v>
      </c>
      <c r="P47" s="5">
        <v>12571613</v>
      </c>
      <c r="Q47" s="5">
        <v>0</v>
      </c>
      <c r="R47" s="5">
        <v>118678</v>
      </c>
      <c r="S47" s="5">
        <v>12690291</v>
      </c>
      <c r="T47" s="5">
        <v>2916342</v>
      </c>
      <c r="U47" s="5">
        <v>533</v>
      </c>
      <c r="V47" s="5">
        <v>1057482228</v>
      </c>
      <c r="W47" s="19"/>
      <c r="X47" s="5">
        <v>0</v>
      </c>
      <c r="Y47" s="5">
        <v>3083900</v>
      </c>
      <c r="Z47" s="5">
        <v>0</v>
      </c>
      <c r="AA47" s="5">
        <v>0</v>
      </c>
      <c r="AB47" s="5">
        <v>0</v>
      </c>
      <c r="AC47" s="5">
        <v>108</v>
      </c>
      <c r="AD47" s="5">
        <v>108</v>
      </c>
      <c r="AE47" s="5">
        <v>3083792</v>
      </c>
      <c r="AF47" s="5">
        <v>217</v>
      </c>
      <c r="AG47" s="5">
        <v>455829584</v>
      </c>
      <c r="AH47" s="19"/>
      <c r="AI47" s="5">
        <v>0</v>
      </c>
      <c r="AJ47" s="5">
        <v>2960465</v>
      </c>
      <c r="AK47" s="5">
        <v>0</v>
      </c>
      <c r="AL47" s="5">
        <v>0</v>
      </c>
      <c r="AM47" s="5">
        <v>0</v>
      </c>
      <c r="AN47" s="5">
        <v>0</v>
      </c>
      <c r="AO47" s="5">
        <v>0</v>
      </c>
      <c r="AP47" s="5">
        <v>2960465</v>
      </c>
      <c r="AQ47" s="5">
        <v>45</v>
      </c>
      <c r="AR47" s="5">
        <v>323642459</v>
      </c>
      <c r="AS47" s="19"/>
      <c r="AT47" s="5">
        <v>0</v>
      </c>
      <c r="AU47" s="5">
        <v>199600</v>
      </c>
      <c r="AV47" s="5">
        <v>0</v>
      </c>
      <c r="AW47" s="5">
        <v>0</v>
      </c>
      <c r="AX47" s="5">
        <v>0</v>
      </c>
      <c r="AY47" s="5">
        <v>0</v>
      </c>
      <c r="AZ47" s="5">
        <v>0</v>
      </c>
      <c r="BA47" s="5">
        <v>199600</v>
      </c>
      <c r="BB47" s="5">
        <v>10</v>
      </c>
      <c r="BC47" s="5">
        <v>11134900</v>
      </c>
      <c r="BD47" s="19"/>
      <c r="BE47" s="5">
        <v>0</v>
      </c>
      <c r="BF47" s="5">
        <v>0</v>
      </c>
      <c r="BG47" s="5">
        <v>0</v>
      </c>
      <c r="BH47" s="5">
        <v>0</v>
      </c>
      <c r="BI47" s="5">
        <v>0</v>
      </c>
      <c r="BJ47" s="5">
        <v>0</v>
      </c>
      <c r="BK47" s="5">
        <v>0</v>
      </c>
      <c r="BL47" s="5">
        <v>0</v>
      </c>
      <c r="BM47" s="5">
        <v>0</v>
      </c>
      <c r="BN47" s="5">
        <v>0</v>
      </c>
      <c r="BO47" s="19"/>
      <c r="BP47" s="6">
        <v>0</v>
      </c>
      <c r="BQ47" s="6">
        <v>2560500</v>
      </c>
      <c r="BR47" s="6">
        <v>0</v>
      </c>
      <c r="BS47" s="6">
        <v>0</v>
      </c>
      <c r="BT47" s="6">
        <v>0</v>
      </c>
      <c r="BU47" s="6">
        <v>0</v>
      </c>
      <c r="BV47" s="6">
        <v>0</v>
      </c>
      <c r="BW47" s="6">
        <v>2560500</v>
      </c>
      <c r="BX47" s="6">
        <v>20</v>
      </c>
      <c r="BY47" s="6">
        <v>140547200</v>
      </c>
      <c r="BZ47" s="19"/>
      <c r="CA47" s="5">
        <v>1</v>
      </c>
      <c r="CB47" s="5">
        <v>3097600</v>
      </c>
      <c r="CC47" s="5">
        <v>1</v>
      </c>
      <c r="CD47" s="5">
        <v>2192600</v>
      </c>
      <c r="CE47" s="5">
        <v>0</v>
      </c>
      <c r="CF47" s="5">
        <v>0</v>
      </c>
      <c r="CG47" s="5">
        <v>2192600</v>
      </c>
      <c r="CH47" s="5">
        <v>905000</v>
      </c>
      <c r="CI47" s="5">
        <v>25</v>
      </c>
      <c r="CJ47" s="5">
        <v>64789000</v>
      </c>
      <c r="CK47" s="19"/>
      <c r="CL47" s="5">
        <v>0</v>
      </c>
      <c r="CM47" s="5">
        <v>0</v>
      </c>
      <c r="CN47" s="5">
        <v>0</v>
      </c>
      <c r="CO47" s="5">
        <v>0</v>
      </c>
      <c r="CP47" s="5">
        <v>0</v>
      </c>
      <c r="CQ47" s="5">
        <v>0</v>
      </c>
      <c r="CR47" s="5">
        <v>0</v>
      </c>
      <c r="CS47" s="5">
        <v>0</v>
      </c>
      <c r="CT47" s="5">
        <v>0</v>
      </c>
      <c r="CU47" s="5">
        <v>0</v>
      </c>
      <c r="CV47" s="19"/>
      <c r="CW47" s="5">
        <v>0</v>
      </c>
      <c r="CX47" s="5">
        <v>0</v>
      </c>
      <c r="CY47" s="5">
        <v>0</v>
      </c>
      <c r="CZ47" s="5">
        <v>0</v>
      </c>
      <c r="DA47" s="5">
        <v>0</v>
      </c>
      <c r="DB47" s="5">
        <v>0</v>
      </c>
      <c r="DC47" s="5">
        <v>0</v>
      </c>
      <c r="DD47" s="5">
        <v>0</v>
      </c>
      <c r="DE47" s="5">
        <v>0</v>
      </c>
      <c r="DF47" s="5">
        <v>0</v>
      </c>
      <c r="DG47" s="19"/>
      <c r="DH47" s="5">
        <v>1</v>
      </c>
      <c r="DI47" s="5">
        <v>3499970</v>
      </c>
      <c r="DJ47" s="5">
        <v>3</v>
      </c>
      <c r="DK47" s="5">
        <v>10299840</v>
      </c>
      <c r="DL47" s="5">
        <v>0</v>
      </c>
      <c r="DM47" s="5">
        <v>0</v>
      </c>
      <c r="DN47" s="5">
        <v>10299840</v>
      </c>
      <c r="DO47" s="5">
        <v>-6799870</v>
      </c>
      <c r="DP47" s="5">
        <v>15</v>
      </c>
      <c r="DQ47" s="5">
        <v>48799350</v>
      </c>
      <c r="DR47" s="19"/>
      <c r="DS47" s="5">
        <v>3</v>
      </c>
      <c r="DT47" s="5">
        <v>204598</v>
      </c>
      <c r="DU47" s="5">
        <v>2</v>
      </c>
      <c r="DV47" s="5">
        <v>79173</v>
      </c>
      <c r="DW47" s="5">
        <v>0</v>
      </c>
      <c r="DX47" s="5">
        <v>118570</v>
      </c>
      <c r="DY47" s="5">
        <v>197743</v>
      </c>
      <c r="DZ47" s="5">
        <v>6855</v>
      </c>
      <c r="EA47" s="5">
        <v>201</v>
      </c>
      <c r="EB47" s="5">
        <v>12739735</v>
      </c>
      <c r="EC47" s="19"/>
      <c r="ED47" s="5"/>
      <c r="EE47" s="5">
        <v>0</v>
      </c>
      <c r="EF47" s="5"/>
      <c r="EG47" s="5">
        <v>0</v>
      </c>
      <c r="EH47" s="5">
        <v>0</v>
      </c>
      <c r="EI47" s="5">
        <v>0</v>
      </c>
      <c r="EJ47" s="5">
        <v>0</v>
      </c>
      <c r="EK47" s="5">
        <v>0</v>
      </c>
      <c r="EL47" s="5"/>
      <c r="EM47" s="5">
        <v>4338670</v>
      </c>
    </row>
    <row r="48" spans="1:143" s="93" customFormat="1" ht="17.25" customHeight="1" x14ac:dyDescent="0.15">
      <c r="A48" s="7">
        <v>2021.09</v>
      </c>
      <c r="B48" s="5">
        <v>5</v>
      </c>
      <c r="C48" s="5">
        <v>16930170</v>
      </c>
      <c r="D48" s="5">
        <v>11</v>
      </c>
      <c r="E48" s="5">
        <v>29548915</v>
      </c>
      <c r="F48" s="5">
        <v>0</v>
      </c>
      <c r="G48" s="5">
        <v>206165</v>
      </c>
      <c r="H48" s="5">
        <v>29755079</v>
      </c>
      <c r="I48" s="5">
        <v>-12824909</v>
      </c>
      <c r="J48" s="5">
        <v>527</v>
      </c>
      <c r="K48" s="5">
        <v>1048995989</v>
      </c>
      <c r="L48" s="19"/>
      <c r="M48" s="5">
        <v>5</v>
      </c>
      <c r="N48" s="5">
        <v>15791500</v>
      </c>
      <c r="O48" s="5">
        <v>11</v>
      </c>
      <c r="P48" s="5">
        <v>29409715</v>
      </c>
      <c r="Q48" s="5">
        <v>0</v>
      </c>
      <c r="R48" s="5">
        <v>206165</v>
      </c>
      <c r="S48" s="5">
        <v>29615879</v>
      </c>
      <c r="T48" s="5">
        <v>-13824379</v>
      </c>
      <c r="U48" s="5">
        <v>527</v>
      </c>
      <c r="V48" s="5">
        <v>1043657849</v>
      </c>
      <c r="W48" s="19"/>
      <c r="X48" s="5">
        <v>0</v>
      </c>
      <c r="Y48" s="5">
        <v>3378700</v>
      </c>
      <c r="Z48" s="5">
        <v>2</v>
      </c>
      <c r="AA48" s="5">
        <v>1608600</v>
      </c>
      <c r="AB48" s="5">
        <v>0</v>
      </c>
      <c r="AC48" s="5">
        <v>0</v>
      </c>
      <c r="AD48" s="5">
        <v>1608600</v>
      </c>
      <c r="AE48" s="5">
        <v>1770100</v>
      </c>
      <c r="AF48" s="5">
        <v>215</v>
      </c>
      <c r="AG48" s="5">
        <v>457599684</v>
      </c>
      <c r="AH48" s="19"/>
      <c r="AI48" s="5">
        <v>0</v>
      </c>
      <c r="AJ48" s="5">
        <v>2865880</v>
      </c>
      <c r="AK48" s="5">
        <v>2</v>
      </c>
      <c r="AL48" s="5">
        <v>7721438</v>
      </c>
      <c r="AM48" s="5">
        <v>0</v>
      </c>
      <c r="AN48" s="5">
        <v>0</v>
      </c>
      <c r="AO48" s="5">
        <v>7721438</v>
      </c>
      <c r="AP48" s="5">
        <v>-4855558</v>
      </c>
      <c r="AQ48" s="5">
        <v>43</v>
      </c>
      <c r="AR48" s="5">
        <v>318786900</v>
      </c>
      <c r="AS48" s="19"/>
      <c r="AT48" s="5">
        <v>0</v>
      </c>
      <c r="AU48" s="5">
        <v>0</v>
      </c>
      <c r="AV48" s="5">
        <v>0</v>
      </c>
      <c r="AW48" s="5">
        <v>0</v>
      </c>
      <c r="AX48" s="5">
        <v>0</v>
      </c>
      <c r="AY48" s="5">
        <v>100100</v>
      </c>
      <c r="AZ48" s="5">
        <v>100100</v>
      </c>
      <c r="BA48" s="5">
        <v>-100100</v>
      </c>
      <c r="BB48" s="5">
        <v>10</v>
      </c>
      <c r="BC48" s="5">
        <v>11034800</v>
      </c>
      <c r="BD48" s="19"/>
      <c r="BE48" s="5">
        <v>0</v>
      </c>
      <c r="BF48" s="5">
        <v>0</v>
      </c>
      <c r="BG48" s="5">
        <v>0</v>
      </c>
      <c r="BH48" s="5">
        <v>0</v>
      </c>
      <c r="BI48" s="5">
        <v>0</v>
      </c>
      <c r="BJ48" s="5">
        <v>0</v>
      </c>
      <c r="BK48" s="5">
        <v>0</v>
      </c>
      <c r="BL48" s="5">
        <v>0</v>
      </c>
      <c r="BM48" s="5">
        <v>0</v>
      </c>
      <c r="BN48" s="5">
        <v>0</v>
      </c>
      <c r="BO48" s="19"/>
      <c r="BP48" s="6">
        <v>0</v>
      </c>
      <c r="BQ48" s="6">
        <v>2749200</v>
      </c>
      <c r="BR48" s="6">
        <v>1</v>
      </c>
      <c r="BS48" s="6">
        <v>7607300</v>
      </c>
      <c r="BT48" s="6">
        <v>0</v>
      </c>
      <c r="BU48" s="6">
        <v>0</v>
      </c>
      <c r="BV48" s="6">
        <v>7607300</v>
      </c>
      <c r="BW48" s="6">
        <v>-4858100</v>
      </c>
      <c r="BX48" s="6">
        <v>19</v>
      </c>
      <c r="BY48" s="6">
        <v>135689100</v>
      </c>
      <c r="BZ48" s="19"/>
      <c r="CA48" s="5">
        <v>1</v>
      </c>
      <c r="CB48" s="5">
        <v>3118000</v>
      </c>
      <c r="CC48" s="5">
        <v>1</v>
      </c>
      <c r="CD48" s="5">
        <v>2124400</v>
      </c>
      <c r="CE48" s="5">
        <v>0</v>
      </c>
      <c r="CF48" s="5">
        <v>0</v>
      </c>
      <c r="CG48" s="5">
        <v>2124400</v>
      </c>
      <c r="CH48" s="5">
        <v>993600</v>
      </c>
      <c r="CI48" s="5">
        <v>25</v>
      </c>
      <c r="CJ48" s="5">
        <v>65782600</v>
      </c>
      <c r="CK48" s="19"/>
      <c r="CL48" s="5">
        <v>0</v>
      </c>
      <c r="CM48" s="5">
        <v>0</v>
      </c>
      <c r="CN48" s="5">
        <v>0</v>
      </c>
      <c r="CO48" s="5">
        <v>0</v>
      </c>
      <c r="CP48" s="5">
        <v>0</v>
      </c>
      <c r="CQ48" s="5">
        <v>0</v>
      </c>
      <c r="CR48" s="5">
        <v>0</v>
      </c>
      <c r="CS48" s="5">
        <v>0</v>
      </c>
      <c r="CT48" s="5">
        <v>0</v>
      </c>
      <c r="CU48" s="5">
        <v>0</v>
      </c>
      <c r="CV48" s="19"/>
      <c r="CW48" s="5">
        <v>0</v>
      </c>
      <c r="CX48" s="5">
        <v>0</v>
      </c>
      <c r="CY48" s="5">
        <v>0</v>
      </c>
      <c r="CZ48" s="5">
        <v>0</v>
      </c>
      <c r="DA48" s="5">
        <v>0</v>
      </c>
      <c r="DB48" s="5">
        <v>0</v>
      </c>
      <c r="DC48" s="5">
        <v>0</v>
      </c>
      <c r="DD48" s="5">
        <v>0</v>
      </c>
      <c r="DE48" s="5">
        <v>0</v>
      </c>
      <c r="DF48" s="5">
        <v>0</v>
      </c>
      <c r="DG48" s="19"/>
      <c r="DH48" s="5">
        <v>1</v>
      </c>
      <c r="DI48" s="5">
        <v>3499970</v>
      </c>
      <c r="DJ48" s="5">
        <v>3</v>
      </c>
      <c r="DK48" s="5">
        <v>10299870</v>
      </c>
      <c r="DL48" s="5">
        <v>0</v>
      </c>
      <c r="DM48" s="5">
        <v>0</v>
      </c>
      <c r="DN48" s="5">
        <v>10299870</v>
      </c>
      <c r="DO48" s="5">
        <v>-6799900</v>
      </c>
      <c r="DP48" s="5">
        <v>13</v>
      </c>
      <c r="DQ48" s="5">
        <v>41999450</v>
      </c>
      <c r="DR48" s="19"/>
      <c r="DS48" s="5">
        <v>3</v>
      </c>
      <c r="DT48" s="5">
        <v>179750</v>
      </c>
      <c r="DU48" s="5">
        <v>2</v>
      </c>
      <c r="DV48" s="5">
        <v>48106</v>
      </c>
      <c r="DW48" s="5">
        <v>0</v>
      </c>
      <c r="DX48" s="5">
        <v>106065</v>
      </c>
      <c r="DY48" s="5">
        <v>154171</v>
      </c>
      <c r="DZ48" s="5">
        <v>25580</v>
      </c>
      <c r="EA48" s="5">
        <v>202</v>
      </c>
      <c r="EB48" s="5">
        <v>12765315</v>
      </c>
      <c r="EC48" s="19"/>
      <c r="ED48" s="5"/>
      <c r="EE48" s="5">
        <v>1138670</v>
      </c>
      <c r="EF48" s="5"/>
      <c r="EG48" s="5">
        <v>139200</v>
      </c>
      <c r="EH48" s="5">
        <v>0</v>
      </c>
      <c r="EI48" s="5">
        <v>0</v>
      </c>
      <c r="EJ48" s="5">
        <v>139200</v>
      </c>
      <c r="EK48" s="5">
        <v>999470</v>
      </c>
      <c r="EL48" s="5"/>
      <c r="EM48" s="5">
        <v>5338140</v>
      </c>
    </row>
    <row r="49" spans="1:143" s="93" customFormat="1" ht="17.25" customHeight="1" x14ac:dyDescent="0.15">
      <c r="A49" s="7" t="s">
        <v>264</v>
      </c>
      <c r="B49" s="5">
        <v>11</v>
      </c>
      <c r="C49" s="5">
        <v>22089003</v>
      </c>
      <c r="D49" s="5">
        <v>5</v>
      </c>
      <c r="E49" s="5">
        <v>5682304</v>
      </c>
      <c r="F49" s="5">
        <v>0</v>
      </c>
      <c r="G49" s="5">
        <v>173557</v>
      </c>
      <c r="H49" s="5">
        <v>5855861</v>
      </c>
      <c r="I49" s="5">
        <v>16233142</v>
      </c>
      <c r="J49" s="5">
        <v>533</v>
      </c>
      <c r="K49" s="5">
        <v>1065229131</v>
      </c>
      <c r="L49" s="19"/>
      <c r="M49" s="5">
        <v>11</v>
      </c>
      <c r="N49" s="5">
        <v>22089003</v>
      </c>
      <c r="O49" s="5">
        <v>5</v>
      </c>
      <c r="P49" s="5">
        <v>5682304</v>
      </c>
      <c r="Q49" s="5">
        <v>0</v>
      </c>
      <c r="R49" s="5">
        <v>173557</v>
      </c>
      <c r="S49" s="5">
        <v>5855861</v>
      </c>
      <c r="T49" s="5">
        <v>16233142</v>
      </c>
      <c r="U49" s="5">
        <v>533</v>
      </c>
      <c r="V49" s="5">
        <v>1059890991</v>
      </c>
      <c r="W49" s="19"/>
      <c r="X49" s="5">
        <v>2</v>
      </c>
      <c r="Y49" s="5">
        <v>3152000</v>
      </c>
      <c r="Z49" s="5">
        <v>0</v>
      </c>
      <c r="AA49" s="5">
        <v>0</v>
      </c>
      <c r="AB49" s="5">
        <v>0</v>
      </c>
      <c r="AC49" s="5">
        <v>0</v>
      </c>
      <c r="AD49" s="5">
        <v>0</v>
      </c>
      <c r="AE49" s="5">
        <v>3152000</v>
      </c>
      <c r="AF49" s="5">
        <v>217</v>
      </c>
      <c r="AG49" s="5">
        <v>460751684</v>
      </c>
      <c r="AH49" s="19"/>
      <c r="AI49" s="5">
        <v>1</v>
      </c>
      <c r="AJ49" s="5">
        <v>2696875</v>
      </c>
      <c r="AK49" s="5">
        <v>0</v>
      </c>
      <c r="AL49" s="5">
        <v>0</v>
      </c>
      <c r="AM49" s="5">
        <v>0</v>
      </c>
      <c r="AN49" s="5">
        <v>0</v>
      </c>
      <c r="AO49" s="5">
        <v>0</v>
      </c>
      <c r="AP49" s="5">
        <v>2696875</v>
      </c>
      <c r="AQ49" s="5">
        <v>44</v>
      </c>
      <c r="AR49" s="5">
        <v>321483775</v>
      </c>
      <c r="AS49" s="19"/>
      <c r="AT49" s="5">
        <v>0</v>
      </c>
      <c r="AU49" s="5">
        <v>0</v>
      </c>
      <c r="AV49" s="5">
        <v>0</v>
      </c>
      <c r="AW49" s="5">
        <v>0</v>
      </c>
      <c r="AX49" s="5">
        <v>0</v>
      </c>
      <c r="AY49" s="5">
        <v>50200</v>
      </c>
      <c r="AZ49" s="5">
        <v>50200</v>
      </c>
      <c r="BA49" s="5">
        <v>-50200</v>
      </c>
      <c r="BB49" s="5">
        <v>10</v>
      </c>
      <c r="BC49" s="5">
        <v>10984600</v>
      </c>
      <c r="BD49" s="19"/>
      <c r="BE49" s="5">
        <v>0</v>
      </c>
      <c r="BF49" s="5">
        <v>0</v>
      </c>
      <c r="BG49" s="5">
        <v>0</v>
      </c>
      <c r="BH49" s="5">
        <v>0</v>
      </c>
      <c r="BI49" s="5">
        <v>0</v>
      </c>
      <c r="BJ49" s="5">
        <v>0</v>
      </c>
      <c r="BK49" s="5">
        <v>0</v>
      </c>
      <c r="BL49" s="5">
        <v>0</v>
      </c>
      <c r="BM49" s="5">
        <v>0</v>
      </c>
      <c r="BN49" s="5">
        <v>0</v>
      </c>
      <c r="BO49" s="19"/>
      <c r="BP49" s="6">
        <v>1</v>
      </c>
      <c r="BQ49" s="6">
        <v>2514100</v>
      </c>
      <c r="BR49" s="6">
        <v>0</v>
      </c>
      <c r="BS49" s="6">
        <v>0</v>
      </c>
      <c r="BT49" s="6">
        <v>0</v>
      </c>
      <c r="BU49" s="6">
        <v>0</v>
      </c>
      <c r="BV49" s="6">
        <v>0</v>
      </c>
      <c r="BW49" s="6">
        <v>2514100</v>
      </c>
      <c r="BX49" s="6">
        <v>20</v>
      </c>
      <c r="BY49" s="6">
        <v>138203200</v>
      </c>
      <c r="BZ49" s="19"/>
      <c r="CA49" s="5">
        <v>1</v>
      </c>
      <c r="CB49" s="5">
        <v>3099600</v>
      </c>
      <c r="CC49" s="5">
        <v>1</v>
      </c>
      <c r="CD49" s="5">
        <v>2012200</v>
      </c>
      <c r="CE49" s="5">
        <v>0</v>
      </c>
      <c r="CF49" s="5">
        <v>0</v>
      </c>
      <c r="CG49" s="5">
        <v>2012200</v>
      </c>
      <c r="CH49" s="5">
        <v>1087400</v>
      </c>
      <c r="CI49" s="5">
        <v>25</v>
      </c>
      <c r="CJ49" s="5">
        <v>66870000</v>
      </c>
      <c r="CK49" s="19"/>
      <c r="CL49" s="5">
        <v>0</v>
      </c>
      <c r="CM49" s="5">
        <v>0</v>
      </c>
      <c r="CN49" s="5">
        <v>0</v>
      </c>
      <c r="CO49" s="5">
        <v>0</v>
      </c>
      <c r="CP49" s="5">
        <v>0</v>
      </c>
      <c r="CQ49" s="5">
        <v>0</v>
      </c>
      <c r="CR49" s="5">
        <v>0</v>
      </c>
      <c r="CS49" s="5">
        <v>0</v>
      </c>
      <c r="CT49" s="5">
        <v>0</v>
      </c>
      <c r="CU49" s="5">
        <v>0</v>
      </c>
      <c r="CV49" s="19"/>
      <c r="CW49" s="5">
        <v>0</v>
      </c>
      <c r="CX49" s="5">
        <v>0</v>
      </c>
      <c r="CY49" s="5">
        <v>0</v>
      </c>
      <c r="CZ49" s="5">
        <v>0</v>
      </c>
      <c r="DA49" s="5">
        <v>0</v>
      </c>
      <c r="DB49" s="5">
        <v>0</v>
      </c>
      <c r="DC49" s="5">
        <v>0</v>
      </c>
      <c r="DD49" s="5">
        <v>0</v>
      </c>
      <c r="DE49" s="5">
        <v>0</v>
      </c>
      <c r="DF49" s="5">
        <v>0</v>
      </c>
      <c r="DG49" s="19"/>
      <c r="DH49" s="5">
        <v>3</v>
      </c>
      <c r="DI49" s="5">
        <v>10399810</v>
      </c>
      <c r="DJ49" s="5">
        <v>1</v>
      </c>
      <c r="DK49" s="5">
        <v>3499960</v>
      </c>
      <c r="DL49" s="5">
        <v>0</v>
      </c>
      <c r="DM49" s="5">
        <v>0</v>
      </c>
      <c r="DN49" s="5">
        <v>3499960</v>
      </c>
      <c r="DO49" s="5">
        <v>6899850</v>
      </c>
      <c r="DP49" s="5">
        <v>15</v>
      </c>
      <c r="DQ49" s="5">
        <v>48899300</v>
      </c>
      <c r="DR49" s="19"/>
      <c r="DS49" s="5">
        <v>3</v>
      </c>
      <c r="DT49" s="5">
        <v>226618</v>
      </c>
      <c r="DU49" s="5">
        <v>3</v>
      </c>
      <c r="DV49" s="5">
        <v>170144</v>
      </c>
      <c r="DW49" s="5">
        <v>0</v>
      </c>
      <c r="DX49" s="5">
        <v>123357</v>
      </c>
      <c r="DY49" s="5">
        <v>293501</v>
      </c>
      <c r="DZ49" s="5">
        <v>-66883</v>
      </c>
      <c r="EA49" s="5">
        <v>202</v>
      </c>
      <c r="EB49" s="5">
        <v>12698432</v>
      </c>
      <c r="EC49" s="19"/>
      <c r="ED49" s="5"/>
      <c r="EE49" s="5">
        <v>0</v>
      </c>
      <c r="EF49" s="5"/>
      <c r="EG49" s="5">
        <v>0</v>
      </c>
      <c r="EH49" s="5">
        <v>0</v>
      </c>
      <c r="EI49" s="5">
        <v>0</v>
      </c>
      <c r="EJ49" s="5">
        <v>0</v>
      </c>
      <c r="EK49" s="5">
        <v>0</v>
      </c>
      <c r="EL49" s="5"/>
      <c r="EM49" s="5">
        <v>5338140</v>
      </c>
    </row>
    <row r="50" spans="1:143" s="93" customFormat="1" ht="17.25" customHeight="1" x14ac:dyDescent="0.15">
      <c r="A50" s="7">
        <v>2021.11</v>
      </c>
      <c r="B50" s="5">
        <v>7</v>
      </c>
      <c r="C50" s="5">
        <v>23096797</v>
      </c>
      <c r="D50" s="5">
        <v>5</v>
      </c>
      <c r="E50" s="5">
        <v>6670956</v>
      </c>
      <c r="F50" s="5">
        <v>0</v>
      </c>
      <c r="G50" s="5">
        <v>229312</v>
      </c>
      <c r="H50" s="5">
        <v>6900268</v>
      </c>
      <c r="I50" s="5">
        <v>16196529</v>
      </c>
      <c r="J50" s="5">
        <v>535</v>
      </c>
      <c r="K50" s="5">
        <v>1081425660</v>
      </c>
      <c r="L50" s="19"/>
      <c r="M50" s="5">
        <v>7</v>
      </c>
      <c r="N50" s="5">
        <v>23096797</v>
      </c>
      <c r="O50" s="5">
        <v>5</v>
      </c>
      <c r="P50" s="5">
        <v>6670956</v>
      </c>
      <c r="Q50" s="5">
        <v>0</v>
      </c>
      <c r="R50" s="5">
        <v>229312</v>
      </c>
      <c r="S50" s="5">
        <v>6900268</v>
      </c>
      <c r="T50" s="5">
        <v>16196529</v>
      </c>
      <c r="U50" s="5">
        <v>535</v>
      </c>
      <c r="V50" s="5">
        <v>1076087520</v>
      </c>
      <c r="W50" s="19"/>
      <c r="X50" s="5">
        <v>0</v>
      </c>
      <c r="Y50" s="5">
        <v>2999400</v>
      </c>
      <c r="Z50" s="5">
        <v>1</v>
      </c>
      <c r="AA50" s="5">
        <v>819000</v>
      </c>
      <c r="AB50" s="5">
        <v>0</v>
      </c>
      <c r="AC50" s="5">
        <v>0</v>
      </c>
      <c r="AD50" s="5">
        <v>819000</v>
      </c>
      <c r="AE50" s="5">
        <v>2180400</v>
      </c>
      <c r="AF50" s="5">
        <v>216</v>
      </c>
      <c r="AG50" s="5">
        <v>462932084</v>
      </c>
      <c r="AH50" s="19"/>
      <c r="AI50" s="5">
        <v>0</v>
      </c>
      <c r="AJ50" s="5">
        <v>3556985</v>
      </c>
      <c r="AK50" s="5">
        <v>0</v>
      </c>
      <c r="AL50" s="5">
        <v>0</v>
      </c>
      <c r="AM50" s="5">
        <v>0</v>
      </c>
      <c r="AN50" s="5">
        <v>0</v>
      </c>
      <c r="AO50" s="5">
        <v>0</v>
      </c>
      <c r="AP50" s="5">
        <v>3556985</v>
      </c>
      <c r="AQ50" s="5">
        <v>44</v>
      </c>
      <c r="AR50" s="5">
        <v>325040760</v>
      </c>
      <c r="AS50" s="19"/>
      <c r="AT50" s="5">
        <v>0</v>
      </c>
      <c r="AU50" s="5">
        <v>199700</v>
      </c>
      <c r="AV50" s="5">
        <v>0</v>
      </c>
      <c r="AW50" s="5">
        <v>0</v>
      </c>
      <c r="AX50" s="5">
        <v>0</v>
      </c>
      <c r="AY50" s="5">
        <v>50200</v>
      </c>
      <c r="AZ50" s="5">
        <v>50200</v>
      </c>
      <c r="BA50" s="5">
        <v>149500</v>
      </c>
      <c r="BB50" s="5">
        <v>10</v>
      </c>
      <c r="BC50" s="5">
        <v>11134100</v>
      </c>
      <c r="BD50" s="19"/>
      <c r="BE50" s="5">
        <v>0</v>
      </c>
      <c r="BF50" s="5">
        <v>0</v>
      </c>
      <c r="BG50" s="5">
        <v>0</v>
      </c>
      <c r="BH50" s="5">
        <v>0</v>
      </c>
      <c r="BI50" s="5">
        <v>0</v>
      </c>
      <c r="BJ50" s="5">
        <v>0</v>
      </c>
      <c r="BK50" s="5">
        <v>0</v>
      </c>
      <c r="BL50" s="5">
        <v>0</v>
      </c>
      <c r="BM50" s="5">
        <v>0</v>
      </c>
      <c r="BN50" s="5">
        <v>0</v>
      </c>
      <c r="BO50" s="19"/>
      <c r="BP50" s="6">
        <v>0</v>
      </c>
      <c r="BQ50" s="6">
        <v>2746200</v>
      </c>
      <c r="BR50" s="6">
        <v>0</v>
      </c>
      <c r="BS50" s="6">
        <v>0</v>
      </c>
      <c r="BT50" s="6">
        <v>0</v>
      </c>
      <c r="BU50" s="6">
        <v>0</v>
      </c>
      <c r="BV50" s="6">
        <v>0</v>
      </c>
      <c r="BW50" s="6">
        <v>2746200</v>
      </c>
      <c r="BX50" s="6">
        <v>20</v>
      </c>
      <c r="BY50" s="6">
        <v>140949400</v>
      </c>
      <c r="BZ50" s="19"/>
      <c r="CA50" s="5">
        <v>1</v>
      </c>
      <c r="CB50" s="5">
        <v>3014400</v>
      </c>
      <c r="CC50" s="5">
        <v>1</v>
      </c>
      <c r="CD50" s="5">
        <v>2298400</v>
      </c>
      <c r="CE50" s="5">
        <v>0</v>
      </c>
      <c r="CF50" s="5">
        <v>0</v>
      </c>
      <c r="CG50" s="5">
        <v>2298400</v>
      </c>
      <c r="CH50" s="5">
        <v>716000</v>
      </c>
      <c r="CI50" s="5">
        <v>25</v>
      </c>
      <c r="CJ50" s="5">
        <v>67586000</v>
      </c>
      <c r="CK50" s="19"/>
      <c r="CL50" s="5">
        <v>0</v>
      </c>
      <c r="CM50" s="5">
        <v>0</v>
      </c>
      <c r="CN50" s="5">
        <v>0</v>
      </c>
      <c r="CO50" s="5">
        <v>0</v>
      </c>
      <c r="CP50" s="5">
        <v>0</v>
      </c>
      <c r="CQ50" s="5">
        <v>0</v>
      </c>
      <c r="CR50" s="5">
        <v>0</v>
      </c>
      <c r="CS50" s="5">
        <v>0</v>
      </c>
      <c r="CT50" s="5">
        <v>0</v>
      </c>
      <c r="CU50" s="5">
        <v>0</v>
      </c>
      <c r="CV50" s="19"/>
      <c r="CW50" s="5">
        <v>0</v>
      </c>
      <c r="CX50" s="5">
        <v>0</v>
      </c>
      <c r="CY50" s="5">
        <v>0</v>
      </c>
      <c r="CZ50" s="5">
        <v>0</v>
      </c>
      <c r="DA50" s="5">
        <v>0</v>
      </c>
      <c r="DB50" s="5">
        <v>0</v>
      </c>
      <c r="DC50" s="5">
        <v>0</v>
      </c>
      <c r="DD50" s="5">
        <v>0</v>
      </c>
      <c r="DE50" s="5">
        <v>0</v>
      </c>
      <c r="DF50" s="5">
        <v>0</v>
      </c>
      <c r="DG50" s="19"/>
      <c r="DH50" s="5">
        <v>3</v>
      </c>
      <c r="DI50" s="5">
        <v>10399890</v>
      </c>
      <c r="DJ50" s="5">
        <v>1</v>
      </c>
      <c r="DK50" s="5">
        <v>3499960</v>
      </c>
      <c r="DL50" s="5">
        <v>0</v>
      </c>
      <c r="DM50" s="5">
        <v>0</v>
      </c>
      <c r="DN50" s="5">
        <v>3499960</v>
      </c>
      <c r="DO50" s="5">
        <v>6899930</v>
      </c>
      <c r="DP50" s="5">
        <v>17</v>
      </c>
      <c r="DQ50" s="5">
        <v>55799230</v>
      </c>
      <c r="DR50" s="19"/>
      <c r="DS50" s="5">
        <v>3</v>
      </c>
      <c r="DT50" s="5">
        <v>180222</v>
      </c>
      <c r="DU50" s="5">
        <v>2</v>
      </c>
      <c r="DV50" s="5">
        <v>53596</v>
      </c>
      <c r="DW50" s="5">
        <v>0</v>
      </c>
      <c r="DX50" s="5">
        <v>179112</v>
      </c>
      <c r="DY50" s="5">
        <v>232708</v>
      </c>
      <c r="DZ50" s="5">
        <v>-52486</v>
      </c>
      <c r="EA50" s="5">
        <v>203</v>
      </c>
      <c r="EB50" s="5">
        <v>12645946</v>
      </c>
      <c r="EC50" s="19"/>
      <c r="ED50" s="5"/>
      <c r="EE50" s="5">
        <v>0</v>
      </c>
      <c r="EF50" s="5"/>
      <c r="EG50" s="5">
        <v>0</v>
      </c>
      <c r="EH50" s="5">
        <v>0</v>
      </c>
      <c r="EI50" s="5">
        <v>0</v>
      </c>
      <c r="EJ50" s="5">
        <v>0</v>
      </c>
      <c r="EK50" s="5">
        <v>0</v>
      </c>
      <c r="EL50" s="5"/>
      <c r="EM50" s="5">
        <v>5338140</v>
      </c>
    </row>
    <row r="51" spans="1:143" s="93" customFormat="1" ht="17.25" customHeight="1" x14ac:dyDescent="0.15">
      <c r="A51" s="7">
        <v>2021.12</v>
      </c>
      <c r="B51" s="5">
        <v>7</v>
      </c>
      <c r="C51" s="5">
        <v>22045030</v>
      </c>
      <c r="D51" s="5">
        <v>9</v>
      </c>
      <c r="E51" s="5">
        <v>23683033</v>
      </c>
      <c r="F51" s="5">
        <v>0</v>
      </c>
      <c r="G51" s="5">
        <v>322987</v>
      </c>
      <c r="H51" s="5">
        <v>24006020</v>
      </c>
      <c r="I51" s="5">
        <v>-1960990</v>
      </c>
      <c r="J51" s="5">
        <v>533</v>
      </c>
      <c r="K51" s="5">
        <v>1079464670</v>
      </c>
      <c r="L51" s="19"/>
      <c r="M51" s="5">
        <v>7</v>
      </c>
      <c r="N51" s="5">
        <v>22045030</v>
      </c>
      <c r="O51" s="5">
        <v>9</v>
      </c>
      <c r="P51" s="5">
        <v>23390533</v>
      </c>
      <c r="Q51" s="5">
        <v>0</v>
      </c>
      <c r="R51" s="5">
        <v>322987</v>
      </c>
      <c r="S51" s="5">
        <v>23713520</v>
      </c>
      <c r="T51" s="5">
        <v>-1668490</v>
      </c>
      <c r="U51" s="5">
        <v>533</v>
      </c>
      <c r="V51" s="5">
        <v>1074419030</v>
      </c>
      <c r="W51" s="19"/>
      <c r="X51" s="5">
        <v>0</v>
      </c>
      <c r="Y51" s="5">
        <v>3068600</v>
      </c>
      <c r="Z51" s="5">
        <v>2</v>
      </c>
      <c r="AA51" s="5">
        <v>1493700</v>
      </c>
      <c r="AB51" s="5">
        <v>0</v>
      </c>
      <c r="AC51" s="5">
        <v>0</v>
      </c>
      <c r="AD51" s="5">
        <v>1493700</v>
      </c>
      <c r="AE51" s="5">
        <v>1574900</v>
      </c>
      <c r="AF51" s="5">
        <v>214</v>
      </c>
      <c r="AG51" s="5">
        <v>464506984</v>
      </c>
      <c r="AH51" s="19"/>
      <c r="AI51" s="5">
        <v>0</v>
      </c>
      <c r="AJ51" s="5">
        <v>2815709</v>
      </c>
      <c r="AK51" s="5">
        <v>2</v>
      </c>
      <c r="AL51" s="5">
        <v>8538488</v>
      </c>
      <c r="AM51" s="5">
        <v>0</v>
      </c>
      <c r="AN51" s="5">
        <v>0</v>
      </c>
      <c r="AO51" s="5">
        <v>8538488</v>
      </c>
      <c r="AP51" s="5">
        <v>-5722779</v>
      </c>
      <c r="AQ51" s="5">
        <v>42</v>
      </c>
      <c r="AR51" s="5">
        <v>319317981</v>
      </c>
      <c r="AS51" s="19"/>
      <c r="AT51" s="5">
        <v>0</v>
      </c>
      <c r="AU51" s="5">
        <v>0</v>
      </c>
      <c r="AV51" s="5">
        <v>0</v>
      </c>
      <c r="AW51" s="5">
        <v>0</v>
      </c>
      <c r="AX51" s="5">
        <v>0</v>
      </c>
      <c r="AY51" s="5">
        <v>50200</v>
      </c>
      <c r="AZ51" s="5">
        <v>50200</v>
      </c>
      <c r="BA51" s="5">
        <v>-50200</v>
      </c>
      <c r="BB51" s="5">
        <v>10</v>
      </c>
      <c r="BC51" s="5">
        <v>11083900</v>
      </c>
      <c r="BD51" s="19"/>
      <c r="BE51" s="5">
        <v>0</v>
      </c>
      <c r="BF51" s="5">
        <v>0</v>
      </c>
      <c r="BG51" s="5">
        <v>0</v>
      </c>
      <c r="BH51" s="5">
        <v>0</v>
      </c>
      <c r="BI51" s="5">
        <v>0</v>
      </c>
      <c r="BJ51" s="5">
        <v>0</v>
      </c>
      <c r="BK51" s="5">
        <v>0</v>
      </c>
      <c r="BL51" s="5">
        <v>0</v>
      </c>
      <c r="BM51" s="5">
        <v>0</v>
      </c>
      <c r="BN51" s="5">
        <v>0</v>
      </c>
      <c r="BO51" s="19"/>
      <c r="BP51" s="6">
        <v>0</v>
      </c>
      <c r="BQ51" s="6">
        <v>2555900</v>
      </c>
      <c r="BR51" s="6">
        <v>1</v>
      </c>
      <c r="BS51" s="6">
        <v>7757300</v>
      </c>
      <c r="BT51" s="6">
        <v>0</v>
      </c>
      <c r="BU51" s="6">
        <v>0</v>
      </c>
      <c r="BV51" s="6">
        <v>7757300</v>
      </c>
      <c r="BW51" s="6">
        <v>-5201400</v>
      </c>
      <c r="BX51" s="6">
        <v>19</v>
      </c>
      <c r="BY51" s="6">
        <v>135748000</v>
      </c>
      <c r="BZ51" s="19"/>
      <c r="CA51" s="5">
        <v>1</v>
      </c>
      <c r="CB51" s="5">
        <v>3013300</v>
      </c>
      <c r="CC51" s="5">
        <v>1</v>
      </c>
      <c r="CD51" s="5">
        <v>2065900</v>
      </c>
      <c r="CE51" s="5">
        <v>0</v>
      </c>
      <c r="CF51" s="5">
        <v>0</v>
      </c>
      <c r="CG51" s="5">
        <v>2065900</v>
      </c>
      <c r="CH51" s="5">
        <v>947400</v>
      </c>
      <c r="CI51" s="5">
        <v>25</v>
      </c>
      <c r="CJ51" s="5">
        <v>68533400</v>
      </c>
      <c r="CK51" s="19"/>
      <c r="CL51" s="5">
        <v>0</v>
      </c>
      <c r="CM51" s="5">
        <v>0</v>
      </c>
      <c r="CN51" s="5">
        <v>0</v>
      </c>
      <c r="CO51" s="5">
        <v>0</v>
      </c>
      <c r="CP51" s="5">
        <v>0</v>
      </c>
      <c r="CQ51" s="5">
        <v>0</v>
      </c>
      <c r="CR51" s="5">
        <v>0</v>
      </c>
      <c r="CS51" s="5">
        <v>0</v>
      </c>
      <c r="CT51" s="5">
        <v>0</v>
      </c>
      <c r="CU51" s="5">
        <v>0</v>
      </c>
      <c r="CV51" s="19"/>
      <c r="CW51" s="5">
        <v>0</v>
      </c>
      <c r="CX51" s="5">
        <v>0</v>
      </c>
      <c r="CY51" s="5">
        <v>0</v>
      </c>
      <c r="CZ51" s="5">
        <v>0</v>
      </c>
      <c r="DA51" s="5">
        <v>0</v>
      </c>
      <c r="DB51" s="5">
        <v>0</v>
      </c>
      <c r="DC51" s="5">
        <v>0</v>
      </c>
      <c r="DD51" s="5">
        <v>0</v>
      </c>
      <c r="DE51" s="5">
        <v>0</v>
      </c>
      <c r="DF51" s="5">
        <v>0</v>
      </c>
      <c r="DG51" s="19"/>
      <c r="DH51" s="5">
        <v>3</v>
      </c>
      <c r="DI51" s="5">
        <v>10399900</v>
      </c>
      <c r="DJ51" s="5">
        <v>1</v>
      </c>
      <c r="DK51" s="5">
        <v>3499980</v>
      </c>
      <c r="DL51" s="5">
        <v>0</v>
      </c>
      <c r="DM51" s="5">
        <v>0</v>
      </c>
      <c r="DN51" s="5">
        <v>3499980</v>
      </c>
      <c r="DO51" s="5">
        <v>6899920</v>
      </c>
      <c r="DP51" s="5">
        <v>19</v>
      </c>
      <c r="DQ51" s="5">
        <v>62699150</v>
      </c>
      <c r="DR51" s="19"/>
      <c r="DS51" s="5">
        <v>3</v>
      </c>
      <c r="DT51" s="5">
        <v>191622</v>
      </c>
      <c r="DU51" s="5">
        <v>2</v>
      </c>
      <c r="DV51" s="5">
        <v>35165</v>
      </c>
      <c r="DW51" s="5">
        <v>0</v>
      </c>
      <c r="DX51" s="5">
        <v>272787</v>
      </c>
      <c r="DY51" s="5">
        <v>307952</v>
      </c>
      <c r="DZ51" s="5">
        <v>-116331</v>
      </c>
      <c r="EA51" s="5">
        <v>204</v>
      </c>
      <c r="EB51" s="5">
        <v>12529615</v>
      </c>
      <c r="EC51" s="19"/>
      <c r="ED51" s="5"/>
      <c r="EE51" s="5">
        <v>0</v>
      </c>
      <c r="EF51" s="5"/>
      <c r="EG51" s="5">
        <v>292500</v>
      </c>
      <c r="EH51" s="5">
        <v>0</v>
      </c>
      <c r="EI51" s="5">
        <v>0</v>
      </c>
      <c r="EJ51" s="5">
        <v>292500</v>
      </c>
      <c r="EK51" s="5">
        <v>-292500</v>
      </c>
      <c r="EL51" s="5"/>
      <c r="EM51" s="5">
        <v>5045640</v>
      </c>
    </row>
    <row r="52" spans="1:143" s="93" customFormat="1" ht="17.25" customHeight="1" x14ac:dyDescent="0.15">
      <c r="A52" s="7">
        <v>2022.01</v>
      </c>
      <c r="B52" s="5">
        <v>11</v>
      </c>
      <c r="C52" s="5">
        <v>18487361</v>
      </c>
      <c r="D52" s="5">
        <v>5</v>
      </c>
      <c r="E52" s="5">
        <v>6004057</v>
      </c>
      <c r="F52" s="5">
        <v>0</v>
      </c>
      <c r="G52" s="5">
        <v>209308</v>
      </c>
      <c r="H52" s="5">
        <v>6213365</v>
      </c>
      <c r="I52" s="5">
        <v>12273996</v>
      </c>
      <c r="J52" s="5">
        <v>539</v>
      </c>
      <c r="K52" s="5">
        <v>1091738666</v>
      </c>
      <c r="L52" s="19"/>
      <c r="M52" s="5">
        <v>11</v>
      </c>
      <c r="N52" s="5">
        <v>18487361</v>
      </c>
      <c r="O52" s="5">
        <v>5</v>
      </c>
      <c r="P52" s="5">
        <v>6004057</v>
      </c>
      <c r="Q52" s="5">
        <v>0</v>
      </c>
      <c r="R52" s="5">
        <v>209308</v>
      </c>
      <c r="S52" s="5">
        <v>6213365</v>
      </c>
      <c r="T52" s="5">
        <v>12273996</v>
      </c>
      <c r="U52" s="5">
        <v>539</v>
      </c>
      <c r="V52" s="5">
        <v>1086693026</v>
      </c>
      <c r="W52" s="19"/>
      <c r="X52" s="5">
        <v>2</v>
      </c>
      <c r="Y52" s="5">
        <v>3290800</v>
      </c>
      <c r="Z52" s="5">
        <v>0</v>
      </c>
      <c r="AA52" s="5">
        <v>0</v>
      </c>
      <c r="AB52" s="5">
        <v>0</v>
      </c>
      <c r="AC52" s="5">
        <v>0</v>
      </c>
      <c r="AD52" s="5">
        <v>0</v>
      </c>
      <c r="AE52" s="5">
        <v>3290800</v>
      </c>
      <c r="AF52" s="5">
        <v>216</v>
      </c>
      <c r="AG52" s="5">
        <v>467797784</v>
      </c>
      <c r="AH52" s="19"/>
      <c r="AI52" s="5">
        <v>1</v>
      </c>
      <c r="AJ52" s="5">
        <v>3100167</v>
      </c>
      <c r="AK52" s="5">
        <v>0</v>
      </c>
      <c r="AL52" s="5">
        <v>0</v>
      </c>
      <c r="AM52" s="5">
        <v>0</v>
      </c>
      <c r="AN52" s="5">
        <v>0</v>
      </c>
      <c r="AO52" s="5">
        <v>0</v>
      </c>
      <c r="AP52" s="5">
        <v>3100167</v>
      </c>
      <c r="AQ52" s="5">
        <v>43</v>
      </c>
      <c r="AR52" s="5">
        <v>322418148</v>
      </c>
      <c r="AS52" s="19"/>
      <c r="AT52" s="5">
        <v>0</v>
      </c>
      <c r="AU52" s="5">
        <v>0</v>
      </c>
      <c r="AV52" s="5">
        <v>0</v>
      </c>
      <c r="AW52" s="5">
        <v>0</v>
      </c>
      <c r="AX52" s="5">
        <v>0</v>
      </c>
      <c r="AY52" s="5">
        <v>20000</v>
      </c>
      <c r="AZ52" s="5">
        <v>20000</v>
      </c>
      <c r="BA52" s="5">
        <v>-20000</v>
      </c>
      <c r="BB52" s="5">
        <v>10</v>
      </c>
      <c r="BC52" s="5">
        <v>11063900</v>
      </c>
      <c r="BD52" s="19"/>
      <c r="BE52" s="5">
        <v>0</v>
      </c>
      <c r="BF52" s="5">
        <v>0</v>
      </c>
      <c r="BG52" s="5">
        <v>0</v>
      </c>
      <c r="BH52" s="5">
        <v>0</v>
      </c>
      <c r="BI52" s="5">
        <v>0</v>
      </c>
      <c r="BJ52" s="5">
        <v>0</v>
      </c>
      <c r="BK52" s="5">
        <v>0</v>
      </c>
      <c r="BL52" s="5">
        <v>0</v>
      </c>
      <c r="BM52" s="5">
        <v>0</v>
      </c>
      <c r="BN52" s="5">
        <v>0</v>
      </c>
      <c r="BO52" s="19"/>
      <c r="BP52" s="6">
        <v>1</v>
      </c>
      <c r="BQ52" s="6">
        <v>2602000</v>
      </c>
      <c r="BR52" s="6">
        <v>0</v>
      </c>
      <c r="BS52" s="6">
        <v>0</v>
      </c>
      <c r="BT52" s="6">
        <v>0</v>
      </c>
      <c r="BU52" s="6">
        <v>0</v>
      </c>
      <c r="BV52" s="6">
        <v>0</v>
      </c>
      <c r="BW52" s="6">
        <v>2602000</v>
      </c>
      <c r="BX52" s="6">
        <v>20</v>
      </c>
      <c r="BY52" s="6">
        <v>138350000</v>
      </c>
      <c r="BZ52" s="19"/>
      <c r="CA52" s="5">
        <v>1</v>
      </c>
      <c r="CB52" s="5">
        <v>3171600</v>
      </c>
      <c r="CC52" s="5">
        <v>1</v>
      </c>
      <c r="CD52" s="5">
        <v>2266000</v>
      </c>
      <c r="CE52" s="5">
        <v>0</v>
      </c>
      <c r="CF52" s="5">
        <v>0</v>
      </c>
      <c r="CG52" s="5">
        <v>2266000</v>
      </c>
      <c r="CH52" s="5">
        <v>905600</v>
      </c>
      <c r="CI52" s="5">
        <v>25</v>
      </c>
      <c r="CJ52" s="5">
        <v>69439000</v>
      </c>
      <c r="CK52" s="19"/>
      <c r="CL52" s="5">
        <v>0</v>
      </c>
      <c r="CM52" s="5">
        <v>0</v>
      </c>
      <c r="CN52" s="5">
        <v>0</v>
      </c>
      <c r="CO52" s="5">
        <v>0</v>
      </c>
      <c r="CP52" s="5">
        <v>0</v>
      </c>
      <c r="CQ52" s="5">
        <v>0</v>
      </c>
      <c r="CR52" s="5">
        <v>0</v>
      </c>
      <c r="CS52" s="5">
        <v>0</v>
      </c>
      <c r="CT52" s="5">
        <v>0</v>
      </c>
      <c r="CU52" s="5">
        <v>0</v>
      </c>
      <c r="CV52" s="19"/>
      <c r="CW52" s="5">
        <v>0</v>
      </c>
      <c r="CX52" s="5">
        <v>0</v>
      </c>
      <c r="CY52" s="5">
        <v>0</v>
      </c>
      <c r="CZ52" s="5">
        <v>0</v>
      </c>
      <c r="DA52" s="5">
        <v>0</v>
      </c>
      <c r="DB52" s="5">
        <v>0</v>
      </c>
      <c r="DC52" s="5">
        <v>0</v>
      </c>
      <c r="DD52" s="5">
        <v>0</v>
      </c>
      <c r="DE52" s="5">
        <v>0</v>
      </c>
      <c r="DF52" s="5">
        <v>0</v>
      </c>
      <c r="DG52" s="19"/>
      <c r="DH52" s="5">
        <v>3</v>
      </c>
      <c r="DI52" s="5">
        <v>5999960</v>
      </c>
      <c r="DJ52" s="5">
        <v>1</v>
      </c>
      <c r="DK52" s="5">
        <v>3499960</v>
      </c>
      <c r="DL52" s="5">
        <v>0</v>
      </c>
      <c r="DM52" s="5">
        <v>0</v>
      </c>
      <c r="DN52" s="5">
        <v>3499960</v>
      </c>
      <c r="DO52" s="5">
        <v>2500000</v>
      </c>
      <c r="DP52" s="5">
        <v>21</v>
      </c>
      <c r="DQ52" s="5">
        <v>65199150</v>
      </c>
      <c r="DR52" s="19"/>
      <c r="DS52" s="5">
        <v>3</v>
      </c>
      <c r="DT52" s="5">
        <v>322834</v>
      </c>
      <c r="DU52" s="5">
        <v>3</v>
      </c>
      <c r="DV52" s="5">
        <v>238097</v>
      </c>
      <c r="DW52" s="5">
        <v>0</v>
      </c>
      <c r="DX52" s="5">
        <v>189308</v>
      </c>
      <c r="DY52" s="5">
        <v>427405</v>
      </c>
      <c r="DZ52" s="5">
        <v>-104571</v>
      </c>
      <c r="EA52" s="5">
        <v>204</v>
      </c>
      <c r="EB52" s="5">
        <v>12425044</v>
      </c>
      <c r="EC52" s="19"/>
      <c r="ED52" s="5"/>
      <c r="EE52" s="5">
        <v>0</v>
      </c>
      <c r="EF52" s="5"/>
      <c r="EG52" s="5">
        <v>0</v>
      </c>
      <c r="EH52" s="5">
        <v>0</v>
      </c>
      <c r="EI52" s="5">
        <v>0</v>
      </c>
      <c r="EJ52" s="5">
        <v>0</v>
      </c>
      <c r="EK52" s="5">
        <v>0</v>
      </c>
      <c r="EL52" s="5"/>
      <c r="EM52" s="5">
        <v>5045640</v>
      </c>
    </row>
    <row r="53" spans="1:143" s="93" customFormat="1" ht="17.25" customHeight="1" x14ac:dyDescent="0.15">
      <c r="A53" s="7">
        <v>2022.02</v>
      </c>
      <c r="B53" s="5">
        <v>7</v>
      </c>
      <c r="C53" s="5">
        <v>17997622</v>
      </c>
      <c r="D53" s="5">
        <v>5</v>
      </c>
      <c r="E53" s="5">
        <v>6363291</v>
      </c>
      <c r="F53" s="5">
        <v>0</v>
      </c>
      <c r="G53" s="5">
        <v>265547</v>
      </c>
      <c r="H53" s="5">
        <v>6628837</v>
      </c>
      <c r="I53" s="5">
        <v>11368785</v>
      </c>
      <c r="J53" s="5">
        <v>541</v>
      </c>
      <c r="K53" s="5">
        <v>1103107451</v>
      </c>
      <c r="L53" s="19"/>
      <c r="M53" s="5">
        <v>7</v>
      </c>
      <c r="N53" s="5">
        <v>17997622</v>
      </c>
      <c r="O53" s="5">
        <v>5</v>
      </c>
      <c r="P53" s="5">
        <v>6363291</v>
      </c>
      <c r="Q53" s="5">
        <v>0</v>
      </c>
      <c r="R53" s="5">
        <v>265547</v>
      </c>
      <c r="S53" s="5">
        <v>6628837</v>
      </c>
      <c r="T53" s="5">
        <v>11368785</v>
      </c>
      <c r="U53" s="5">
        <v>541</v>
      </c>
      <c r="V53" s="5">
        <v>1098061811</v>
      </c>
      <c r="W53" s="19"/>
      <c r="X53" s="5">
        <v>0</v>
      </c>
      <c r="Y53" s="5">
        <v>3025200</v>
      </c>
      <c r="Z53" s="5">
        <v>1</v>
      </c>
      <c r="AA53" s="5">
        <v>569600</v>
      </c>
      <c r="AB53" s="5">
        <v>0</v>
      </c>
      <c r="AC53" s="5">
        <v>0</v>
      </c>
      <c r="AD53" s="5">
        <v>569600</v>
      </c>
      <c r="AE53" s="5">
        <v>2455600</v>
      </c>
      <c r="AF53" s="5">
        <v>215</v>
      </c>
      <c r="AG53" s="5">
        <v>470253384</v>
      </c>
      <c r="AH53" s="19"/>
      <c r="AI53" s="5">
        <v>0</v>
      </c>
      <c r="AJ53" s="5">
        <v>2899884</v>
      </c>
      <c r="AK53" s="5">
        <v>0</v>
      </c>
      <c r="AL53" s="5">
        <v>0</v>
      </c>
      <c r="AM53" s="5">
        <v>0</v>
      </c>
      <c r="AN53" s="5">
        <v>0</v>
      </c>
      <c r="AO53" s="5">
        <v>0</v>
      </c>
      <c r="AP53" s="5">
        <v>2899884</v>
      </c>
      <c r="AQ53" s="5">
        <v>43</v>
      </c>
      <c r="AR53" s="5">
        <v>325318032</v>
      </c>
      <c r="AS53" s="19"/>
      <c r="AT53" s="5">
        <v>0</v>
      </c>
      <c r="AU53" s="5">
        <v>199900</v>
      </c>
      <c r="AV53" s="5">
        <v>0</v>
      </c>
      <c r="AW53" s="5">
        <v>0</v>
      </c>
      <c r="AX53" s="5">
        <v>0</v>
      </c>
      <c r="AY53" s="5">
        <v>20000</v>
      </c>
      <c r="AZ53" s="5">
        <v>20000</v>
      </c>
      <c r="BA53" s="5">
        <v>179900</v>
      </c>
      <c r="BB53" s="5">
        <v>10</v>
      </c>
      <c r="BC53" s="5">
        <v>11243800</v>
      </c>
      <c r="BD53" s="19"/>
      <c r="BE53" s="5">
        <v>0</v>
      </c>
      <c r="BF53" s="5">
        <v>0</v>
      </c>
      <c r="BG53" s="5">
        <v>0</v>
      </c>
      <c r="BH53" s="5">
        <v>0</v>
      </c>
      <c r="BI53" s="5">
        <v>0</v>
      </c>
      <c r="BJ53" s="5">
        <v>0</v>
      </c>
      <c r="BK53" s="5">
        <v>0</v>
      </c>
      <c r="BL53" s="5">
        <v>0</v>
      </c>
      <c r="BM53" s="5">
        <v>0</v>
      </c>
      <c r="BN53" s="5">
        <v>0</v>
      </c>
      <c r="BO53" s="19"/>
      <c r="BP53" s="6">
        <v>0</v>
      </c>
      <c r="BQ53" s="6">
        <v>2499200</v>
      </c>
      <c r="BR53" s="6">
        <v>0</v>
      </c>
      <c r="BS53" s="6">
        <v>0</v>
      </c>
      <c r="BT53" s="6">
        <v>0</v>
      </c>
      <c r="BU53" s="6">
        <v>0</v>
      </c>
      <c r="BV53" s="6">
        <v>0</v>
      </c>
      <c r="BW53" s="6">
        <v>2499200</v>
      </c>
      <c r="BX53" s="6">
        <v>20</v>
      </c>
      <c r="BY53" s="6">
        <v>140849200</v>
      </c>
      <c r="BZ53" s="19"/>
      <c r="CA53" s="5">
        <v>1</v>
      </c>
      <c r="CB53" s="5">
        <v>3212500</v>
      </c>
      <c r="CC53" s="5">
        <v>1</v>
      </c>
      <c r="CD53" s="5">
        <v>2198600</v>
      </c>
      <c r="CE53" s="5">
        <v>0</v>
      </c>
      <c r="CF53" s="5">
        <v>0</v>
      </c>
      <c r="CG53" s="5">
        <v>2198600</v>
      </c>
      <c r="CH53" s="5">
        <v>1013900</v>
      </c>
      <c r="CI53" s="5">
        <v>25</v>
      </c>
      <c r="CJ53" s="5">
        <v>70452900</v>
      </c>
      <c r="CK53" s="19"/>
      <c r="CL53" s="5">
        <v>0</v>
      </c>
      <c r="CM53" s="5">
        <v>0</v>
      </c>
      <c r="CN53" s="5">
        <v>0</v>
      </c>
      <c r="CO53" s="5">
        <v>0</v>
      </c>
      <c r="CP53" s="5">
        <v>0</v>
      </c>
      <c r="CQ53" s="5">
        <v>0</v>
      </c>
      <c r="CR53" s="5">
        <v>0</v>
      </c>
      <c r="CS53" s="5">
        <v>0</v>
      </c>
      <c r="CT53" s="5">
        <v>0</v>
      </c>
      <c r="CU53" s="5">
        <v>0</v>
      </c>
      <c r="CV53" s="19"/>
      <c r="CW53" s="5">
        <v>0</v>
      </c>
      <c r="CX53" s="5">
        <v>0</v>
      </c>
      <c r="CY53" s="5">
        <v>0</v>
      </c>
      <c r="CZ53" s="5">
        <v>0</v>
      </c>
      <c r="DA53" s="5">
        <v>0</v>
      </c>
      <c r="DB53" s="5">
        <v>0</v>
      </c>
      <c r="DC53" s="5">
        <v>0</v>
      </c>
      <c r="DD53" s="5">
        <v>0</v>
      </c>
      <c r="DE53" s="5">
        <v>0</v>
      </c>
      <c r="DF53" s="5">
        <v>0</v>
      </c>
      <c r="DG53" s="19"/>
      <c r="DH53" s="5">
        <v>3</v>
      </c>
      <c r="DI53" s="5">
        <v>5899970</v>
      </c>
      <c r="DJ53" s="5">
        <v>1</v>
      </c>
      <c r="DK53" s="5">
        <v>3499940</v>
      </c>
      <c r="DL53" s="5">
        <v>0</v>
      </c>
      <c r="DM53" s="5">
        <v>0</v>
      </c>
      <c r="DN53" s="5">
        <v>3499940</v>
      </c>
      <c r="DO53" s="5">
        <v>2400030</v>
      </c>
      <c r="DP53" s="5">
        <v>23</v>
      </c>
      <c r="DQ53" s="5">
        <v>67599180</v>
      </c>
      <c r="DR53" s="19"/>
      <c r="DS53" s="5">
        <v>3</v>
      </c>
      <c r="DT53" s="5">
        <v>260968</v>
      </c>
      <c r="DU53" s="5">
        <v>2</v>
      </c>
      <c r="DV53" s="5">
        <v>95151</v>
      </c>
      <c r="DW53" s="5">
        <v>0</v>
      </c>
      <c r="DX53" s="5">
        <v>245547</v>
      </c>
      <c r="DY53" s="5">
        <v>340697</v>
      </c>
      <c r="DZ53" s="5">
        <v>-79729</v>
      </c>
      <c r="EA53" s="5">
        <v>205</v>
      </c>
      <c r="EB53" s="5">
        <v>12345315</v>
      </c>
      <c r="EC53" s="19"/>
      <c r="ED53" s="5"/>
      <c r="EE53" s="5">
        <v>0</v>
      </c>
      <c r="EF53" s="5"/>
      <c r="EG53" s="5">
        <v>0</v>
      </c>
      <c r="EH53" s="5">
        <v>0</v>
      </c>
      <c r="EI53" s="5">
        <v>0</v>
      </c>
      <c r="EJ53" s="5">
        <v>0</v>
      </c>
      <c r="EK53" s="5">
        <v>0</v>
      </c>
      <c r="EL53" s="5"/>
      <c r="EM53" s="5">
        <v>5045640</v>
      </c>
    </row>
    <row r="54" spans="1:143" s="93" customFormat="1" ht="17.25" customHeight="1" x14ac:dyDescent="0.15">
      <c r="A54" s="7">
        <v>2022.03</v>
      </c>
      <c r="B54" s="5">
        <v>5</v>
      </c>
      <c r="C54" s="5">
        <v>15493634</v>
      </c>
      <c r="D54" s="5">
        <v>8</v>
      </c>
      <c r="E54" s="5">
        <v>22599870</v>
      </c>
      <c r="F54" s="5">
        <v>0</v>
      </c>
      <c r="G54" s="5">
        <v>207199</v>
      </c>
      <c r="H54" s="5">
        <v>22807069</v>
      </c>
      <c r="I54" s="5">
        <v>-7313435</v>
      </c>
      <c r="J54" s="5">
        <v>538</v>
      </c>
      <c r="K54" s="5">
        <v>1095794016</v>
      </c>
      <c r="L54" s="19"/>
      <c r="M54" s="5">
        <v>5</v>
      </c>
      <c r="N54" s="5">
        <v>15493634</v>
      </c>
      <c r="O54" s="5">
        <v>8</v>
      </c>
      <c r="P54" s="5">
        <v>22492170</v>
      </c>
      <c r="Q54" s="5">
        <v>0</v>
      </c>
      <c r="R54" s="5">
        <v>207199</v>
      </c>
      <c r="S54" s="5">
        <v>22699369</v>
      </c>
      <c r="T54" s="5">
        <v>-7205735</v>
      </c>
      <c r="U54" s="5">
        <v>538</v>
      </c>
      <c r="V54" s="5">
        <v>1090856076</v>
      </c>
      <c r="W54" s="19"/>
      <c r="X54" s="5">
        <v>0</v>
      </c>
      <c r="Y54" s="5">
        <v>3245600</v>
      </c>
      <c r="Z54" s="5">
        <v>1</v>
      </c>
      <c r="AA54" s="5">
        <v>1000900</v>
      </c>
      <c r="AB54" s="5">
        <v>0</v>
      </c>
      <c r="AC54" s="5">
        <v>0</v>
      </c>
      <c r="AD54" s="5">
        <v>1000900</v>
      </c>
      <c r="AE54" s="5">
        <v>2244700</v>
      </c>
      <c r="AF54" s="5">
        <v>214</v>
      </c>
      <c r="AG54" s="5">
        <v>472498084</v>
      </c>
      <c r="AH54" s="19"/>
      <c r="AI54" s="5">
        <v>0</v>
      </c>
      <c r="AJ54" s="5">
        <v>3298079</v>
      </c>
      <c r="AK54" s="5">
        <v>2</v>
      </c>
      <c r="AL54" s="5">
        <v>8296954</v>
      </c>
      <c r="AM54" s="5">
        <v>0</v>
      </c>
      <c r="AN54" s="5">
        <v>0</v>
      </c>
      <c r="AO54" s="5">
        <v>8296954</v>
      </c>
      <c r="AP54" s="5">
        <v>-4998876</v>
      </c>
      <c r="AQ54" s="5">
        <v>41</v>
      </c>
      <c r="AR54" s="5">
        <v>320319156</v>
      </c>
      <c r="AS54" s="19"/>
      <c r="AT54" s="5">
        <v>0</v>
      </c>
      <c r="AU54" s="5">
        <v>0</v>
      </c>
      <c r="AV54" s="5">
        <v>0</v>
      </c>
      <c r="AW54" s="5">
        <v>0</v>
      </c>
      <c r="AX54" s="5">
        <v>0</v>
      </c>
      <c r="AY54" s="5">
        <v>20000</v>
      </c>
      <c r="AZ54" s="5">
        <v>20000</v>
      </c>
      <c r="BA54" s="5">
        <v>-20000</v>
      </c>
      <c r="BB54" s="5">
        <v>10</v>
      </c>
      <c r="BC54" s="5">
        <v>11223800</v>
      </c>
      <c r="BD54" s="19"/>
      <c r="BE54" s="5">
        <v>0</v>
      </c>
      <c r="BF54" s="5">
        <v>0</v>
      </c>
      <c r="BG54" s="5">
        <v>0</v>
      </c>
      <c r="BH54" s="5">
        <v>0</v>
      </c>
      <c r="BI54" s="5">
        <v>0</v>
      </c>
      <c r="BJ54" s="5">
        <v>0</v>
      </c>
      <c r="BK54" s="5">
        <v>0</v>
      </c>
      <c r="BL54" s="5">
        <v>0</v>
      </c>
      <c r="BM54" s="5">
        <v>0</v>
      </c>
      <c r="BN54" s="5">
        <v>0</v>
      </c>
      <c r="BO54" s="19"/>
      <c r="BP54" s="6">
        <v>0</v>
      </c>
      <c r="BQ54" s="6">
        <v>2599700</v>
      </c>
      <c r="BR54" s="6">
        <v>1</v>
      </c>
      <c r="BS54" s="6">
        <v>7349600</v>
      </c>
      <c r="BT54" s="6">
        <v>0</v>
      </c>
      <c r="BU54" s="6">
        <v>0</v>
      </c>
      <c r="BV54" s="6">
        <v>7349600</v>
      </c>
      <c r="BW54" s="6">
        <v>-4749900</v>
      </c>
      <c r="BX54" s="6">
        <v>19</v>
      </c>
      <c r="BY54" s="6">
        <v>136099300</v>
      </c>
      <c r="BZ54" s="19"/>
      <c r="CA54" s="5">
        <v>1</v>
      </c>
      <c r="CB54" s="5">
        <v>3246500</v>
      </c>
      <c r="CC54" s="5">
        <v>1</v>
      </c>
      <c r="CD54" s="5">
        <v>2241500</v>
      </c>
      <c r="CE54" s="5">
        <v>0</v>
      </c>
      <c r="CF54" s="5">
        <v>0</v>
      </c>
      <c r="CG54" s="5">
        <v>2241500</v>
      </c>
      <c r="CH54" s="5">
        <v>1005000</v>
      </c>
      <c r="CI54" s="5">
        <v>25</v>
      </c>
      <c r="CJ54" s="5">
        <v>71457900</v>
      </c>
      <c r="CK54" s="19"/>
      <c r="CL54" s="5">
        <v>0</v>
      </c>
      <c r="CM54" s="5">
        <v>0</v>
      </c>
      <c r="CN54" s="5">
        <v>0</v>
      </c>
      <c r="CO54" s="5">
        <v>0</v>
      </c>
      <c r="CP54" s="5">
        <v>0</v>
      </c>
      <c r="CQ54" s="5">
        <v>0</v>
      </c>
      <c r="CR54" s="5">
        <v>0</v>
      </c>
      <c r="CS54" s="5">
        <v>0</v>
      </c>
      <c r="CT54" s="5">
        <v>0</v>
      </c>
      <c r="CU54" s="5">
        <v>0</v>
      </c>
      <c r="CV54" s="19"/>
      <c r="CW54" s="5">
        <v>0</v>
      </c>
      <c r="CX54" s="5">
        <v>0</v>
      </c>
      <c r="CY54" s="5">
        <v>0</v>
      </c>
      <c r="CZ54" s="5">
        <v>0</v>
      </c>
      <c r="DA54" s="5">
        <v>0</v>
      </c>
      <c r="DB54" s="5">
        <v>0</v>
      </c>
      <c r="DC54" s="5">
        <v>0</v>
      </c>
      <c r="DD54" s="5">
        <v>0</v>
      </c>
      <c r="DE54" s="5">
        <v>0</v>
      </c>
      <c r="DF54" s="5">
        <v>0</v>
      </c>
      <c r="DG54" s="19"/>
      <c r="DH54" s="5">
        <v>1</v>
      </c>
      <c r="DI54" s="5">
        <v>2800000</v>
      </c>
      <c r="DJ54" s="5">
        <v>1</v>
      </c>
      <c r="DK54" s="5">
        <v>3499980</v>
      </c>
      <c r="DL54" s="5">
        <v>0</v>
      </c>
      <c r="DM54" s="5">
        <v>0</v>
      </c>
      <c r="DN54" s="5">
        <v>3499980</v>
      </c>
      <c r="DO54" s="5">
        <v>-699980</v>
      </c>
      <c r="DP54" s="5">
        <v>23</v>
      </c>
      <c r="DQ54" s="5">
        <v>66899200</v>
      </c>
      <c r="DR54" s="19"/>
      <c r="DS54" s="5">
        <v>3</v>
      </c>
      <c r="DT54" s="5">
        <v>303755</v>
      </c>
      <c r="DU54" s="5">
        <v>2</v>
      </c>
      <c r="DV54" s="5">
        <v>103235</v>
      </c>
      <c r="DW54" s="5">
        <v>0</v>
      </c>
      <c r="DX54" s="5">
        <v>187199</v>
      </c>
      <c r="DY54" s="5">
        <v>290435</v>
      </c>
      <c r="DZ54" s="5">
        <v>13320</v>
      </c>
      <c r="EA54" s="5">
        <v>206</v>
      </c>
      <c r="EB54" s="5">
        <v>12358635</v>
      </c>
      <c r="EC54" s="19"/>
      <c r="ED54" s="5"/>
      <c r="EE54" s="5">
        <v>0</v>
      </c>
      <c r="EF54" s="5"/>
      <c r="EG54" s="5">
        <v>107700</v>
      </c>
      <c r="EH54" s="5">
        <v>0</v>
      </c>
      <c r="EI54" s="5">
        <v>0</v>
      </c>
      <c r="EJ54" s="5">
        <v>107700</v>
      </c>
      <c r="EK54" s="5">
        <v>-107700</v>
      </c>
      <c r="EL54" s="5"/>
      <c r="EM54" s="5">
        <v>4937940</v>
      </c>
    </row>
    <row r="55" spans="1:143" s="93" customFormat="1" ht="17.25" customHeight="1" x14ac:dyDescent="0.15">
      <c r="A55" s="7">
        <v>2022.04</v>
      </c>
      <c r="B55" s="5">
        <v>9</v>
      </c>
      <c r="C55" s="5">
        <v>15250612</v>
      </c>
      <c r="D55" s="5">
        <v>8</v>
      </c>
      <c r="E55" s="5">
        <v>12718505</v>
      </c>
      <c r="F55" s="5">
        <v>0</v>
      </c>
      <c r="G55" s="5">
        <v>243181</v>
      </c>
      <c r="H55" s="5">
        <v>12961686</v>
      </c>
      <c r="I55" s="5">
        <v>2288927</v>
      </c>
      <c r="J55" s="5">
        <v>539</v>
      </c>
      <c r="K55" s="5">
        <v>1098082942</v>
      </c>
      <c r="L55" s="19"/>
      <c r="M55" s="5">
        <v>9</v>
      </c>
      <c r="N55" s="5">
        <v>15250612</v>
      </c>
      <c r="O55" s="5">
        <v>8</v>
      </c>
      <c r="P55" s="5">
        <v>12718505</v>
      </c>
      <c r="Q55" s="5">
        <v>0</v>
      </c>
      <c r="R55" s="5">
        <v>243181</v>
      </c>
      <c r="S55" s="5">
        <v>12961686</v>
      </c>
      <c r="T55" s="5">
        <v>2288927</v>
      </c>
      <c r="U55" s="5">
        <v>539</v>
      </c>
      <c r="V55" s="5">
        <v>1093145002</v>
      </c>
      <c r="W55" s="19"/>
      <c r="X55" s="5">
        <v>2</v>
      </c>
      <c r="Y55" s="5">
        <v>2763400</v>
      </c>
      <c r="Z55" s="5">
        <v>0</v>
      </c>
      <c r="AA55" s="5">
        <v>0</v>
      </c>
      <c r="AB55" s="5">
        <v>0</v>
      </c>
      <c r="AC55" s="5">
        <v>0</v>
      </c>
      <c r="AD55" s="5">
        <v>0</v>
      </c>
      <c r="AE55" s="5">
        <v>2763400</v>
      </c>
      <c r="AF55" s="5">
        <v>216</v>
      </c>
      <c r="AG55" s="5">
        <v>475261484</v>
      </c>
      <c r="AH55" s="19"/>
      <c r="AI55" s="5">
        <v>1</v>
      </c>
      <c r="AJ55" s="5">
        <v>3124659</v>
      </c>
      <c r="AK55" s="5">
        <v>0</v>
      </c>
      <c r="AL55" s="5">
        <v>0</v>
      </c>
      <c r="AM55" s="5">
        <v>0</v>
      </c>
      <c r="AN55" s="5">
        <v>0</v>
      </c>
      <c r="AO55" s="5">
        <v>0</v>
      </c>
      <c r="AP55" s="5">
        <v>3124659</v>
      </c>
      <c r="AQ55" s="5">
        <v>42</v>
      </c>
      <c r="AR55" s="5">
        <v>323443815</v>
      </c>
      <c r="AS55" s="19"/>
      <c r="AT55" s="5">
        <v>0</v>
      </c>
      <c r="AU55" s="5">
        <v>0</v>
      </c>
      <c r="AV55" s="5">
        <v>0</v>
      </c>
      <c r="AW55" s="5">
        <v>0</v>
      </c>
      <c r="AX55" s="5">
        <v>0</v>
      </c>
      <c r="AY55" s="5">
        <v>20100</v>
      </c>
      <c r="AZ55" s="5">
        <v>20100</v>
      </c>
      <c r="BA55" s="5">
        <v>-20100</v>
      </c>
      <c r="BB55" s="5">
        <v>10</v>
      </c>
      <c r="BC55" s="5">
        <v>11203700</v>
      </c>
      <c r="BD55" s="19"/>
      <c r="BE55" s="5">
        <v>0</v>
      </c>
      <c r="BF55" s="5">
        <v>0</v>
      </c>
      <c r="BG55" s="5">
        <v>0</v>
      </c>
      <c r="BH55" s="5">
        <v>0</v>
      </c>
      <c r="BI55" s="5">
        <v>0</v>
      </c>
      <c r="BJ55" s="5">
        <v>0</v>
      </c>
      <c r="BK55" s="5">
        <v>0</v>
      </c>
      <c r="BL55" s="5">
        <v>0</v>
      </c>
      <c r="BM55" s="5">
        <v>0</v>
      </c>
      <c r="BN55" s="5">
        <v>0</v>
      </c>
      <c r="BO55" s="19"/>
      <c r="BP55" s="6">
        <v>1</v>
      </c>
      <c r="BQ55" s="6">
        <v>2583000</v>
      </c>
      <c r="BR55" s="6">
        <v>0</v>
      </c>
      <c r="BS55" s="6">
        <v>0</v>
      </c>
      <c r="BT55" s="6">
        <v>0</v>
      </c>
      <c r="BU55" s="6">
        <v>0</v>
      </c>
      <c r="BV55" s="6">
        <v>0</v>
      </c>
      <c r="BW55" s="6">
        <v>2583000</v>
      </c>
      <c r="BX55" s="6">
        <v>20</v>
      </c>
      <c r="BY55" s="6">
        <v>138682300</v>
      </c>
      <c r="BZ55" s="19"/>
      <c r="CA55" s="5">
        <v>1</v>
      </c>
      <c r="CB55" s="5">
        <v>2936000</v>
      </c>
      <c r="CC55" s="5">
        <v>1</v>
      </c>
      <c r="CD55" s="5">
        <v>2155600</v>
      </c>
      <c r="CE55" s="5">
        <v>0</v>
      </c>
      <c r="CF55" s="5">
        <v>0</v>
      </c>
      <c r="CG55" s="5">
        <v>2155600</v>
      </c>
      <c r="CH55" s="5">
        <v>780400</v>
      </c>
      <c r="CI55" s="5">
        <v>25</v>
      </c>
      <c r="CJ55" s="5">
        <v>72238300</v>
      </c>
      <c r="CK55" s="19"/>
      <c r="CL55" s="5">
        <v>0</v>
      </c>
      <c r="CM55" s="5">
        <v>0</v>
      </c>
      <c r="CN55" s="5">
        <v>0</v>
      </c>
      <c r="CO55" s="5">
        <v>0</v>
      </c>
      <c r="CP55" s="5">
        <v>0</v>
      </c>
      <c r="CQ55" s="5">
        <v>0</v>
      </c>
      <c r="CR55" s="5">
        <v>0</v>
      </c>
      <c r="CS55" s="5">
        <v>0</v>
      </c>
      <c r="CT55" s="5">
        <v>0</v>
      </c>
      <c r="CU55" s="5">
        <v>0</v>
      </c>
      <c r="CV55" s="19"/>
      <c r="CW55" s="5">
        <v>0</v>
      </c>
      <c r="CX55" s="5">
        <v>0</v>
      </c>
      <c r="CY55" s="5">
        <v>0</v>
      </c>
      <c r="CZ55" s="5">
        <v>0</v>
      </c>
      <c r="DA55" s="5">
        <v>0</v>
      </c>
      <c r="DB55" s="5">
        <v>0</v>
      </c>
      <c r="DC55" s="5">
        <v>0</v>
      </c>
      <c r="DD55" s="5">
        <v>0</v>
      </c>
      <c r="DE55" s="5">
        <v>0</v>
      </c>
      <c r="DF55" s="5">
        <v>0</v>
      </c>
      <c r="DG55" s="19"/>
      <c r="DH55" s="5">
        <v>1</v>
      </c>
      <c r="DI55" s="5">
        <v>3499980</v>
      </c>
      <c r="DJ55" s="5">
        <v>3</v>
      </c>
      <c r="DK55" s="5">
        <v>10399820</v>
      </c>
      <c r="DL55" s="5">
        <v>0</v>
      </c>
      <c r="DM55" s="5">
        <v>0</v>
      </c>
      <c r="DN55" s="5">
        <v>10399820</v>
      </c>
      <c r="DO55" s="5">
        <v>-6899840</v>
      </c>
      <c r="DP55" s="5">
        <v>21</v>
      </c>
      <c r="DQ55" s="5">
        <v>59999360</v>
      </c>
      <c r="DR55" s="19"/>
      <c r="DS55" s="5">
        <v>3</v>
      </c>
      <c r="DT55" s="5">
        <v>343573</v>
      </c>
      <c r="DU55" s="5">
        <v>4</v>
      </c>
      <c r="DV55" s="5">
        <v>163085</v>
      </c>
      <c r="DW55" s="5">
        <v>0</v>
      </c>
      <c r="DX55" s="5">
        <v>223081</v>
      </c>
      <c r="DY55" s="5">
        <v>386166</v>
      </c>
      <c r="DZ55" s="5">
        <v>-42592</v>
      </c>
      <c r="EA55" s="5">
        <v>205</v>
      </c>
      <c r="EB55" s="5">
        <v>12316043</v>
      </c>
      <c r="EC55" s="19"/>
      <c r="ED55" s="5"/>
      <c r="EE55" s="5">
        <v>0</v>
      </c>
      <c r="EF55" s="5"/>
      <c r="EG55" s="5">
        <v>0</v>
      </c>
      <c r="EH55" s="5">
        <v>0</v>
      </c>
      <c r="EI55" s="5">
        <v>0</v>
      </c>
      <c r="EJ55" s="5">
        <v>0</v>
      </c>
      <c r="EK55" s="5">
        <v>0</v>
      </c>
      <c r="EL55" s="5"/>
      <c r="EM55" s="5">
        <v>4937940</v>
      </c>
    </row>
    <row r="56" spans="1:143" s="93" customFormat="1" ht="17.25" customHeight="1" x14ac:dyDescent="0.15">
      <c r="A56" s="7">
        <v>2022.05</v>
      </c>
      <c r="B56" s="5">
        <v>7</v>
      </c>
      <c r="C56" s="5">
        <v>16062425</v>
      </c>
      <c r="D56" s="5">
        <v>7</v>
      </c>
      <c r="E56" s="5">
        <v>13324909</v>
      </c>
      <c r="F56" s="5">
        <v>0</v>
      </c>
      <c r="G56" s="5">
        <v>199745</v>
      </c>
      <c r="H56" s="5">
        <v>13524654</v>
      </c>
      <c r="I56" s="5">
        <v>2537771</v>
      </c>
      <c r="J56" s="5">
        <v>539</v>
      </c>
      <c r="K56" s="5">
        <v>1100620713</v>
      </c>
      <c r="L56" s="19"/>
      <c r="M56" s="5">
        <v>7</v>
      </c>
      <c r="N56" s="5">
        <v>16062425</v>
      </c>
      <c r="O56" s="5">
        <v>7</v>
      </c>
      <c r="P56" s="5">
        <v>13324909</v>
      </c>
      <c r="Q56" s="5">
        <v>0</v>
      </c>
      <c r="R56" s="5">
        <v>199745</v>
      </c>
      <c r="S56" s="5">
        <v>13524654</v>
      </c>
      <c r="T56" s="5">
        <v>2537771</v>
      </c>
      <c r="U56" s="5">
        <v>539</v>
      </c>
      <c r="V56" s="5">
        <v>1095682773</v>
      </c>
      <c r="W56" s="19"/>
      <c r="X56" s="5">
        <v>1</v>
      </c>
      <c r="Y56" s="5">
        <v>3289500</v>
      </c>
      <c r="Z56" s="5">
        <v>1</v>
      </c>
      <c r="AA56" s="5">
        <v>635000</v>
      </c>
      <c r="AB56" s="5">
        <v>0</v>
      </c>
      <c r="AC56" s="5">
        <v>0</v>
      </c>
      <c r="AD56" s="5">
        <v>635000</v>
      </c>
      <c r="AE56" s="5">
        <v>2654500</v>
      </c>
      <c r="AF56" s="5">
        <v>216</v>
      </c>
      <c r="AG56" s="5">
        <v>477915984</v>
      </c>
      <c r="AH56" s="19"/>
      <c r="AI56" s="5">
        <v>0</v>
      </c>
      <c r="AJ56" s="5">
        <v>3118891</v>
      </c>
      <c r="AK56" s="5">
        <v>0</v>
      </c>
      <c r="AL56" s="5">
        <v>0</v>
      </c>
      <c r="AM56" s="5">
        <v>0</v>
      </c>
      <c r="AN56" s="5">
        <v>0</v>
      </c>
      <c r="AO56" s="5">
        <v>0</v>
      </c>
      <c r="AP56" s="5">
        <v>3118891</v>
      </c>
      <c r="AQ56" s="5">
        <v>42</v>
      </c>
      <c r="AR56" s="5">
        <v>326562707</v>
      </c>
      <c r="AS56" s="19"/>
      <c r="AT56" s="5">
        <v>1</v>
      </c>
      <c r="AU56" s="5">
        <v>199800</v>
      </c>
      <c r="AV56" s="5">
        <v>0</v>
      </c>
      <c r="AW56" s="5">
        <v>0</v>
      </c>
      <c r="AX56" s="5">
        <v>0</v>
      </c>
      <c r="AY56" s="5">
        <v>20100</v>
      </c>
      <c r="AZ56" s="5">
        <v>20100</v>
      </c>
      <c r="BA56" s="5">
        <v>179700</v>
      </c>
      <c r="BB56" s="5">
        <v>11</v>
      </c>
      <c r="BC56" s="5">
        <v>11383400</v>
      </c>
      <c r="BD56" s="19"/>
      <c r="BE56" s="5">
        <v>0</v>
      </c>
      <c r="BF56" s="5">
        <v>0</v>
      </c>
      <c r="BG56" s="5">
        <v>0</v>
      </c>
      <c r="BH56" s="5">
        <v>0</v>
      </c>
      <c r="BI56" s="5">
        <v>0</v>
      </c>
      <c r="BJ56" s="5">
        <v>0</v>
      </c>
      <c r="BK56" s="5">
        <v>0</v>
      </c>
      <c r="BL56" s="5">
        <v>0</v>
      </c>
      <c r="BM56" s="5">
        <v>0</v>
      </c>
      <c r="BN56" s="5">
        <v>0</v>
      </c>
      <c r="BO56" s="19"/>
      <c r="BP56" s="6">
        <v>0</v>
      </c>
      <c r="BQ56" s="6">
        <v>2737900</v>
      </c>
      <c r="BR56" s="6">
        <v>0</v>
      </c>
      <c r="BS56" s="6">
        <v>0</v>
      </c>
      <c r="BT56" s="6">
        <v>0</v>
      </c>
      <c r="BU56" s="6">
        <v>0</v>
      </c>
      <c r="BV56" s="6">
        <v>0</v>
      </c>
      <c r="BW56" s="6">
        <v>2737900</v>
      </c>
      <c r="BX56" s="6">
        <v>20</v>
      </c>
      <c r="BY56" s="6">
        <v>141420200</v>
      </c>
      <c r="BZ56" s="19"/>
      <c r="CA56" s="5">
        <v>1</v>
      </c>
      <c r="CB56" s="5">
        <v>2922500</v>
      </c>
      <c r="CC56" s="5">
        <v>1</v>
      </c>
      <c r="CD56" s="5">
        <v>2244100</v>
      </c>
      <c r="CE56" s="5">
        <v>0</v>
      </c>
      <c r="CF56" s="5">
        <v>0</v>
      </c>
      <c r="CG56" s="5">
        <v>2244100</v>
      </c>
      <c r="CH56" s="5">
        <v>678400</v>
      </c>
      <c r="CI56" s="5">
        <v>25</v>
      </c>
      <c r="CJ56" s="5">
        <v>72916700</v>
      </c>
      <c r="CK56" s="19"/>
      <c r="CL56" s="5">
        <v>0</v>
      </c>
      <c r="CM56" s="5">
        <v>0</v>
      </c>
      <c r="CN56" s="5">
        <v>0</v>
      </c>
      <c r="CO56" s="5">
        <v>0</v>
      </c>
      <c r="CP56" s="5">
        <v>0</v>
      </c>
      <c r="CQ56" s="5">
        <v>0</v>
      </c>
      <c r="CR56" s="5">
        <v>0</v>
      </c>
      <c r="CS56" s="5">
        <v>0</v>
      </c>
      <c r="CT56" s="5">
        <v>0</v>
      </c>
      <c r="CU56" s="5">
        <v>0</v>
      </c>
      <c r="CV56" s="19"/>
      <c r="CW56" s="5">
        <v>0</v>
      </c>
      <c r="CX56" s="5">
        <v>0</v>
      </c>
      <c r="CY56" s="5">
        <v>0</v>
      </c>
      <c r="CZ56" s="5">
        <v>0</v>
      </c>
      <c r="DA56" s="5">
        <v>0</v>
      </c>
      <c r="DB56" s="5">
        <v>0</v>
      </c>
      <c r="DC56" s="5">
        <v>0</v>
      </c>
      <c r="DD56" s="5">
        <v>0</v>
      </c>
      <c r="DE56" s="5">
        <v>0</v>
      </c>
      <c r="DF56" s="5">
        <v>0</v>
      </c>
      <c r="DG56" s="19"/>
      <c r="DH56" s="5">
        <v>1</v>
      </c>
      <c r="DI56" s="5">
        <v>3499990</v>
      </c>
      <c r="DJ56" s="5">
        <v>3</v>
      </c>
      <c r="DK56" s="5">
        <v>10399860</v>
      </c>
      <c r="DL56" s="5">
        <v>0</v>
      </c>
      <c r="DM56" s="5">
        <v>0</v>
      </c>
      <c r="DN56" s="5">
        <v>10399860</v>
      </c>
      <c r="DO56" s="5">
        <v>-6899870</v>
      </c>
      <c r="DP56" s="5">
        <v>19</v>
      </c>
      <c r="DQ56" s="5">
        <v>53099490</v>
      </c>
      <c r="DR56" s="19"/>
      <c r="DS56" s="5">
        <v>3</v>
      </c>
      <c r="DT56" s="5">
        <v>293844</v>
      </c>
      <c r="DU56" s="5">
        <v>2</v>
      </c>
      <c r="DV56" s="5">
        <v>45949</v>
      </c>
      <c r="DW56" s="5">
        <v>0</v>
      </c>
      <c r="DX56" s="5">
        <v>179645</v>
      </c>
      <c r="DY56" s="5">
        <v>225594</v>
      </c>
      <c r="DZ56" s="5">
        <v>68250</v>
      </c>
      <c r="EA56" s="5">
        <v>206</v>
      </c>
      <c r="EB56" s="5">
        <v>12384293</v>
      </c>
      <c r="EC56" s="19"/>
      <c r="ED56" s="5"/>
      <c r="EE56" s="5">
        <v>0</v>
      </c>
      <c r="EF56" s="5"/>
      <c r="EG56" s="5">
        <v>0</v>
      </c>
      <c r="EH56" s="5">
        <v>0</v>
      </c>
      <c r="EI56" s="5">
        <v>0</v>
      </c>
      <c r="EJ56" s="5">
        <v>0</v>
      </c>
      <c r="EK56" s="5">
        <v>0</v>
      </c>
      <c r="EL56" s="5"/>
      <c r="EM56" s="5">
        <v>4937940</v>
      </c>
    </row>
    <row r="57" spans="1:143" s="93" customFormat="1" ht="17.25" customHeight="1" x14ac:dyDescent="0.15">
      <c r="A57" s="7">
        <v>2022.06</v>
      </c>
      <c r="B57" s="5">
        <v>6</v>
      </c>
      <c r="C57" s="5">
        <v>17988755</v>
      </c>
      <c r="D57" s="5">
        <v>11</v>
      </c>
      <c r="E57" s="5">
        <v>31310621</v>
      </c>
      <c r="F57" s="5">
        <v>0</v>
      </c>
      <c r="G57" s="5">
        <v>276241</v>
      </c>
      <c r="H57" s="5">
        <v>31586862</v>
      </c>
      <c r="I57" s="5">
        <v>-13598108</v>
      </c>
      <c r="J57" s="5">
        <v>534</v>
      </c>
      <c r="K57" s="5">
        <v>1087022605</v>
      </c>
      <c r="L57" s="19"/>
      <c r="M57" s="5">
        <v>6</v>
      </c>
      <c r="N57" s="5">
        <v>15790845</v>
      </c>
      <c r="O57" s="5">
        <v>11</v>
      </c>
      <c r="P57" s="5">
        <v>30036551</v>
      </c>
      <c r="Q57" s="5">
        <v>0</v>
      </c>
      <c r="R57" s="5">
        <v>276241</v>
      </c>
      <c r="S57" s="5">
        <v>30312792</v>
      </c>
      <c r="T57" s="5">
        <v>-14521948</v>
      </c>
      <c r="U57" s="5">
        <v>534</v>
      </c>
      <c r="V57" s="5">
        <v>1081160825</v>
      </c>
      <c r="W57" s="19"/>
      <c r="X57" s="5">
        <v>0</v>
      </c>
      <c r="Y57" s="5">
        <v>2869400</v>
      </c>
      <c r="Z57" s="5">
        <v>2</v>
      </c>
      <c r="AA57" s="5">
        <v>1860000</v>
      </c>
      <c r="AB57" s="5">
        <v>0</v>
      </c>
      <c r="AC57" s="5">
        <v>0</v>
      </c>
      <c r="AD57" s="5">
        <v>1860000</v>
      </c>
      <c r="AE57" s="5">
        <v>1009400</v>
      </c>
      <c r="AF57" s="5">
        <v>214</v>
      </c>
      <c r="AG57" s="5">
        <v>478925384</v>
      </c>
      <c r="AH57" s="19"/>
      <c r="AI57" s="5">
        <v>0</v>
      </c>
      <c r="AJ57" s="5">
        <v>3316469</v>
      </c>
      <c r="AK57" s="5">
        <v>2</v>
      </c>
      <c r="AL57" s="5">
        <v>8268465</v>
      </c>
      <c r="AM57" s="5">
        <v>0</v>
      </c>
      <c r="AN57" s="5">
        <v>0</v>
      </c>
      <c r="AO57" s="5">
        <v>8268465</v>
      </c>
      <c r="AP57" s="5">
        <v>-4951995</v>
      </c>
      <c r="AQ57" s="5">
        <v>40</v>
      </c>
      <c r="AR57" s="5">
        <v>321610711</v>
      </c>
      <c r="AS57" s="19"/>
      <c r="AT57" s="5">
        <v>0</v>
      </c>
      <c r="AU57" s="5">
        <v>0</v>
      </c>
      <c r="AV57" s="5">
        <v>0</v>
      </c>
      <c r="AW57" s="5">
        <v>0</v>
      </c>
      <c r="AX57" s="5">
        <v>0</v>
      </c>
      <c r="AY57" s="5">
        <v>20000</v>
      </c>
      <c r="AZ57" s="5">
        <v>20000</v>
      </c>
      <c r="BA57" s="5">
        <v>-20000</v>
      </c>
      <c r="BB57" s="5">
        <v>11</v>
      </c>
      <c r="BC57" s="5">
        <v>11363400</v>
      </c>
      <c r="BD57" s="19"/>
      <c r="BE57" s="5">
        <v>0</v>
      </c>
      <c r="BF57" s="5">
        <v>0</v>
      </c>
      <c r="BG57" s="5">
        <v>0</v>
      </c>
      <c r="BH57" s="5">
        <v>0</v>
      </c>
      <c r="BI57" s="5">
        <v>0</v>
      </c>
      <c r="BJ57" s="5">
        <v>0</v>
      </c>
      <c r="BK57" s="5">
        <v>0</v>
      </c>
      <c r="BL57" s="5">
        <v>0</v>
      </c>
      <c r="BM57" s="5">
        <v>0</v>
      </c>
      <c r="BN57" s="5">
        <v>0</v>
      </c>
      <c r="BO57" s="19"/>
      <c r="BP57" s="6">
        <v>1</v>
      </c>
      <c r="BQ57" s="6">
        <v>2744100</v>
      </c>
      <c r="BR57" s="6">
        <v>1</v>
      </c>
      <c r="BS57" s="6">
        <v>7415200</v>
      </c>
      <c r="BT57" s="6">
        <v>0</v>
      </c>
      <c r="BU57" s="6">
        <v>0</v>
      </c>
      <c r="BV57" s="6">
        <v>7415200</v>
      </c>
      <c r="BW57" s="6">
        <v>-4671100</v>
      </c>
      <c r="BX57" s="6">
        <v>20</v>
      </c>
      <c r="BY57" s="6">
        <v>136749100</v>
      </c>
      <c r="BZ57" s="19"/>
      <c r="CA57" s="5">
        <v>1</v>
      </c>
      <c r="CB57" s="5">
        <v>3074600</v>
      </c>
      <c r="CC57" s="5">
        <v>1</v>
      </c>
      <c r="CD57" s="5">
        <v>2044800</v>
      </c>
      <c r="CE57" s="5">
        <v>0</v>
      </c>
      <c r="CF57" s="5">
        <v>0</v>
      </c>
      <c r="CG57" s="5">
        <v>2044800</v>
      </c>
      <c r="CH57" s="5">
        <v>1029800</v>
      </c>
      <c r="CI57" s="5">
        <v>25</v>
      </c>
      <c r="CJ57" s="5">
        <v>73946500</v>
      </c>
      <c r="CK57" s="19"/>
      <c r="CL57" s="5">
        <v>0</v>
      </c>
      <c r="CM57" s="5">
        <v>0</v>
      </c>
      <c r="CN57" s="5">
        <v>0</v>
      </c>
      <c r="CO57" s="5">
        <v>0</v>
      </c>
      <c r="CP57" s="5">
        <v>0</v>
      </c>
      <c r="CQ57" s="5">
        <v>0</v>
      </c>
      <c r="CR57" s="5">
        <v>0</v>
      </c>
      <c r="CS57" s="5">
        <v>0</v>
      </c>
      <c r="CT57" s="5">
        <v>0</v>
      </c>
      <c r="CU57" s="5">
        <v>0</v>
      </c>
      <c r="CV57" s="19"/>
      <c r="CW57" s="5">
        <v>0</v>
      </c>
      <c r="CX57" s="5">
        <v>0</v>
      </c>
      <c r="CY57" s="5">
        <v>0</v>
      </c>
      <c r="CZ57" s="5">
        <v>0</v>
      </c>
      <c r="DA57" s="5">
        <v>0</v>
      </c>
      <c r="DB57" s="5">
        <v>0</v>
      </c>
      <c r="DC57" s="5">
        <v>0</v>
      </c>
      <c r="DD57" s="5">
        <v>0</v>
      </c>
      <c r="DE57" s="5">
        <v>0</v>
      </c>
      <c r="DF57" s="5">
        <v>0</v>
      </c>
      <c r="DG57" s="19"/>
      <c r="DH57" s="5">
        <v>1</v>
      </c>
      <c r="DI57" s="5">
        <v>3499990</v>
      </c>
      <c r="DJ57" s="5">
        <v>3</v>
      </c>
      <c r="DK57" s="5">
        <v>10399800</v>
      </c>
      <c r="DL57" s="5">
        <v>0</v>
      </c>
      <c r="DM57" s="5">
        <v>0</v>
      </c>
      <c r="DN57" s="5">
        <v>10399800</v>
      </c>
      <c r="DO57" s="5">
        <v>-6899810</v>
      </c>
      <c r="DP57" s="5">
        <v>17</v>
      </c>
      <c r="DQ57" s="5">
        <v>46199680</v>
      </c>
      <c r="DR57" s="19"/>
      <c r="DS57" s="5">
        <v>3</v>
      </c>
      <c r="DT57" s="5">
        <v>286285</v>
      </c>
      <c r="DU57" s="5">
        <v>2</v>
      </c>
      <c r="DV57" s="5">
        <v>48287</v>
      </c>
      <c r="DW57" s="5">
        <v>0</v>
      </c>
      <c r="DX57" s="5">
        <v>256241</v>
      </c>
      <c r="DY57" s="5">
        <v>304528</v>
      </c>
      <c r="DZ57" s="5">
        <v>-18242</v>
      </c>
      <c r="EA57" s="5">
        <v>207</v>
      </c>
      <c r="EB57" s="5">
        <v>12366050</v>
      </c>
      <c r="EC57" s="19"/>
      <c r="ED57" s="5"/>
      <c r="EE57" s="5">
        <v>2197910</v>
      </c>
      <c r="EF57" s="5"/>
      <c r="EG57" s="5">
        <v>1274070</v>
      </c>
      <c r="EH57" s="5">
        <v>0</v>
      </c>
      <c r="EI57" s="5">
        <v>0</v>
      </c>
      <c r="EJ57" s="5">
        <v>1274070</v>
      </c>
      <c r="EK57" s="5">
        <v>923840</v>
      </c>
      <c r="EL57" s="5"/>
      <c r="EM57" s="5">
        <v>5861780</v>
      </c>
    </row>
    <row r="58" spans="1:143" s="93" customFormat="1" ht="17.25" customHeight="1" x14ac:dyDescent="0.15">
      <c r="A58" s="7">
        <v>2022.07</v>
      </c>
      <c r="B58" s="5">
        <v>9</v>
      </c>
      <c r="C58" s="5">
        <v>16086520</v>
      </c>
      <c r="D58" s="5">
        <v>8</v>
      </c>
      <c r="E58" s="5">
        <v>9454087</v>
      </c>
      <c r="F58" s="5">
        <v>0</v>
      </c>
      <c r="G58" s="5">
        <v>209758</v>
      </c>
      <c r="H58" s="5">
        <v>9663845</v>
      </c>
      <c r="I58" s="5">
        <v>6422675</v>
      </c>
      <c r="J58" s="5">
        <v>535</v>
      </c>
      <c r="K58" s="5">
        <v>1093445281</v>
      </c>
      <c r="L58" s="19"/>
      <c r="M58" s="5">
        <v>9</v>
      </c>
      <c r="N58" s="5">
        <v>16086520</v>
      </c>
      <c r="O58" s="5">
        <v>8</v>
      </c>
      <c r="P58" s="5">
        <v>9454087</v>
      </c>
      <c r="Q58" s="5">
        <v>0</v>
      </c>
      <c r="R58" s="5">
        <v>209758</v>
      </c>
      <c r="S58" s="5">
        <v>9663845</v>
      </c>
      <c r="T58" s="5">
        <v>6422675</v>
      </c>
      <c r="U58" s="5">
        <v>535</v>
      </c>
      <c r="V58" s="5">
        <v>1087583501</v>
      </c>
      <c r="W58" s="19"/>
      <c r="X58" s="5">
        <v>2</v>
      </c>
      <c r="Y58" s="5">
        <v>3366000</v>
      </c>
      <c r="Z58" s="5">
        <v>0</v>
      </c>
      <c r="AA58" s="5">
        <v>0</v>
      </c>
      <c r="AB58" s="5">
        <v>0</v>
      </c>
      <c r="AC58" s="5">
        <v>0</v>
      </c>
      <c r="AD58" s="5">
        <v>0</v>
      </c>
      <c r="AE58" s="5">
        <v>3366000</v>
      </c>
      <c r="AF58" s="5">
        <v>216</v>
      </c>
      <c r="AG58" s="5">
        <v>482291384</v>
      </c>
      <c r="AH58" s="19"/>
      <c r="AI58" s="5">
        <v>1</v>
      </c>
      <c r="AJ58" s="5">
        <v>3009532</v>
      </c>
      <c r="AK58" s="5">
        <v>0</v>
      </c>
      <c r="AL58" s="5">
        <v>0</v>
      </c>
      <c r="AM58" s="5">
        <v>0</v>
      </c>
      <c r="AN58" s="5">
        <v>0</v>
      </c>
      <c r="AO58" s="5">
        <v>0</v>
      </c>
      <c r="AP58" s="5">
        <v>3009532</v>
      </c>
      <c r="AQ58" s="5">
        <v>41</v>
      </c>
      <c r="AR58" s="5">
        <v>324620244</v>
      </c>
      <c r="AS58" s="19"/>
      <c r="AT58" s="5">
        <v>0</v>
      </c>
      <c r="AU58" s="5">
        <v>0</v>
      </c>
      <c r="AV58" s="5">
        <v>0</v>
      </c>
      <c r="AW58" s="5">
        <v>0</v>
      </c>
      <c r="AX58" s="5">
        <v>0</v>
      </c>
      <c r="AY58" s="5">
        <v>20000</v>
      </c>
      <c r="AZ58" s="5">
        <v>20000</v>
      </c>
      <c r="BA58" s="5">
        <v>-20000</v>
      </c>
      <c r="BB58" s="5">
        <v>11</v>
      </c>
      <c r="BC58" s="5">
        <v>11343400</v>
      </c>
      <c r="BD58" s="19"/>
      <c r="BE58" s="5">
        <v>0</v>
      </c>
      <c r="BF58" s="5">
        <v>0</v>
      </c>
      <c r="BG58" s="5">
        <v>0</v>
      </c>
      <c r="BH58" s="5">
        <v>0</v>
      </c>
      <c r="BI58" s="5">
        <v>0</v>
      </c>
      <c r="BJ58" s="5">
        <v>0</v>
      </c>
      <c r="BK58" s="5">
        <v>0</v>
      </c>
      <c r="BL58" s="5">
        <v>0</v>
      </c>
      <c r="BM58" s="5">
        <v>0</v>
      </c>
      <c r="BN58" s="5">
        <v>0</v>
      </c>
      <c r="BO58" s="19"/>
      <c r="BP58" s="6">
        <v>1</v>
      </c>
      <c r="BQ58" s="6">
        <v>3009700</v>
      </c>
      <c r="BR58" s="6">
        <v>0</v>
      </c>
      <c r="BS58" s="6">
        <v>0</v>
      </c>
      <c r="BT58" s="6">
        <v>0</v>
      </c>
      <c r="BU58" s="6">
        <v>0</v>
      </c>
      <c r="BV58" s="6">
        <v>0</v>
      </c>
      <c r="BW58" s="6">
        <v>3009700</v>
      </c>
      <c r="BX58" s="6">
        <v>21</v>
      </c>
      <c r="BY58" s="6">
        <v>139758800</v>
      </c>
      <c r="BZ58" s="19"/>
      <c r="CA58" s="5">
        <v>1</v>
      </c>
      <c r="CB58" s="5">
        <v>2874300</v>
      </c>
      <c r="CC58" s="5">
        <v>1</v>
      </c>
      <c r="CD58" s="5">
        <v>3252700</v>
      </c>
      <c r="CE58" s="5">
        <v>0</v>
      </c>
      <c r="CF58" s="5">
        <v>0</v>
      </c>
      <c r="CG58" s="5">
        <v>3252700</v>
      </c>
      <c r="CH58" s="5">
        <v>-378400</v>
      </c>
      <c r="CI58" s="5">
        <v>25</v>
      </c>
      <c r="CJ58" s="5">
        <v>73568100</v>
      </c>
      <c r="CK58" s="19"/>
      <c r="CL58" s="5">
        <v>0</v>
      </c>
      <c r="CM58" s="5">
        <v>0</v>
      </c>
      <c r="CN58" s="5">
        <v>0</v>
      </c>
      <c r="CO58" s="5">
        <v>0</v>
      </c>
      <c r="CP58" s="5">
        <v>0</v>
      </c>
      <c r="CQ58" s="5">
        <v>0</v>
      </c>
      <c r="CR58" s="5">
        <v>0</v>
      </c>
      <c r="CS58" s="5">
        <v>0</v>
      </c>
      <c r="CT58" s="5">
        <v>0</v>
      </c>
      <c r="CU58" s="5">
        <v>0</v>
      </c>
      <c r="CV58" s="19"/>
      <c r="CW58" s="5">
        <v>0</v>
      </c>
      <c r="CX58" s="5">
        <v>0</v>
      </c>
      <c r="CY58" s="5">
        <v>0</v>
      </c>
      <c r="CZ58" s="5">
        <v>0</v>
      </c>
      <c r="DA58" s="5">
        <v>0</v>
      </c>
      <c r="DB58" s="5">
        <v>0</v>
      </c>
      <c r="DC58" s="5">
        <v>0</v>
      </c>
      <c r="DD58" s="5">
        <v>0</v>
      </c>
      <c r="DE58" s="5">
        <v>0</v>
      </c>
      <c r="DF58" s="5">
        <v>0</v>
      </c>
      <c r="DG58" s="19"/>
      <c r="DH58" s="5">
        <v>1</v>
      </c>
      <c r="DI58" s="5">
        <v>3499990</v>
      </c>
      <c r="DJ58" s="5">
        <v>3</v>
      </c>
      <c r="DK58" s="5">
        <v>5999970</v>
      </c>
      <c r="DL58" s="5">
        <v>0</v>
      </c>
      <c r="DM58" s="5">
        <v>0</v>
      </c>
      <c r="DN58" s="5">
        <v>5999970</v>
      </c>
      <c r="DO58" s="5">
        <v>-2499980</v>
      </c>
      <c r="DP58" s="5">
        <v>15</v>
      </c>
      <c r="DQ58" s="5">
        <v>43699700</v>
      </c>
      <c r="DR58" s="19"/>
      <c r="DS58" s="5">
        <v>3</v>
      </c>
      <c r="DT58" s="5">
        <v>326998</v>
      </c>
      <c r="DU58" s="5">
        <v>4</v>
      </c>
      <c r="DV58" s="5">
        <v>201417</v>
      </c>
      <c r="DW58" s="5">
        <v>0</v>
      </c>
      <c r="DX58" s="5">
        <v>189758</v>
      </c>
      <c r="DY58" s="5">
        <v>391175</v>
      </c>
      <c r="DZ58" s="5">
        <v>-64177</v>
      </c>
      <c r="EA58" s="5">
        <v>206</v>
      </c>
      <c r="EB58" s="5">
        <v>12301873</v>
      </c>
      <c r="EC58" s="19"/>
      <c r="ED58" s="5"/>
      <c r="EE58" s="5">
        <v>0</v>
      </c>
      <c r="EF58" s="5"/>
      <c r="EG58" s="5">
        <v>0</v>
      </c>
      <c r="EH58" s="5">
        <v>0</v>
      </c>
      <c r="EI58" s="5">
        <v>0</v>
      </c>
      <c r="EJ58" s="5">
        <v>0</v>
      </c>
      <c r="EK58" s="5">
        <v>0</v>
      </c>
      <c r="EL58" s="5"/>
      <c r="EM58" s="5">
        <v>5861780</v>
      </c>
    </row>
    <row r="59" spans="1:143" s="93" customFormat="1" ht="17.25" customHeight="1" x14ac:dyDescent="0.15">
      <c r="A59" s="7">
        <v>2022.08</v>
      </c>
      <c r="B59" s="5">
        <v>5</v>
      </c>
      <c r="C59" s="5">
        <v>15720750</v>
      </c>
      <c r="D59" s="5">
        <v>7</v>
      </c>
      <c r="E59" s="5">
        <v>9824202</v>
      </c>
      <c r="F59" s="5">
        <v>0</v>
      </c>
      <c r="G59" s="5">
        <v>150728</v>
      </c>
      <c r="H59" s="5">
        <v>9974930</v>
      </c>
      <c r="I59" s="5">
        <v>5745820</v>
      </c>
      <c r="J59" s="5">
        <v>533</v>
      </c>
      <c r="K59" s="5">
        <v>1099191100</v>
      </c>
      <c r="L59" s="19"/>
      <c r="M59" s="5">
        <v>5</v>
      </c>
      <c r="N59" s="5">
        <v>15720750</v>
      </c>
      <c r="O59" s="5">
        <v>7</v>
      </c>
      <c r="P59" s="5">
        <v>9824202</v>
      </c>
      <c r="Q59" s="5">
        <v>0</v>
      </c>
      <c r="R59" s="5">
        <v>150728</v>
      </c>
      <c r="S59" s="5">
        <v>9974930</v>
      </c>
      <c r="T59" s="5">
        <v>5745820</v>
      </c>
      <c r="U59" s="5">
        <v>533</v>
      </c>
      <c r="V59" s="5">
        <v>1093329320</v>
      </c>
      <c r="W59" s="19"/>
      <c r="X59" s="5">
        <v>0</v>
      </c>
      <c r="Y59" s="5">
        <v>2788900</v>
      </c>
      <c r="Z59" s="5">
        <v>1</v>
      </c>
      <c r="AA59" s="5">
        <v>775400</v>
      </c>
      <c r="AB59" s="5">
        <v>0</v>
      </c>
      <c r="AC59" s="5">
        <v>0</v>
      </c>
      <c r="AD59" s="5">
        <v>775400</v>
      </c>
      <c r="AE59" s="5">
        <v>2013500</v>
      </c>
      <c r="AF59" s="5">
        <v>215</v>
      </c>
      <c r="AG59" s="5">
        <v>484304884</v>
      </c>
      <c r="AH59" s="19"/>
      <c r="AI59" s="5">
        <v>0</v>
      </c>
      <c r="AJ59" s="5">
        <v>3098900</v>
      </c>
      <c r="AK59" s="5">
        <v>0</v>
      </c>
      <c r="AL59" s="5">
        <v>0</v>
      </c>
      <c r="AM59" s="5">
        <v>0</v>
      </c>
      <c r="AN59" s="5">
        <v>0</v>
      </c>
      <c r="AO59" s="5">
        <v>0</v>
      </c>
      <c r="AP59" s="5">
        <v>3098900</v>
      </c>
      <c r="AQ59" s="5">
        <v>41</v>
      </c>
      <c r="AR59" s="5">
        <v>327719144</v>
      </c>
      <c r="AS59" s="19"/>
      <c r="AT59" s="5">
        <v>0</v>
      </c>
      <c r="AU59" s="5">
        <v>250000</v>
      </c>
      <c r="AV59" s="5">
        <v>0</v>
      </c>
      <c r="AW59" s="5">
        <v>0</v>
      </c>
      <c r="AX59" s="5">
        <v>0</v>
      </c>
      <c r="AY59" s="5">
        <v>20000</v>
      </c>
      <c r="AZ59" s="5">
        <v>20000</v>
      </c>
      <c r="BA59" s="5">
        <v>230000</v>
      </c>
      <c r="BB59" s="5">
        <v>11</v>
      </c>
      <c r="BC59" s="5">
        <v>11573400</v>
      </c>
      <c r="BD59" s="19"/>
      <c r="BE59" s="5">
        <v>0</v>
      </c>
      <c r="BF59" s="5">
        <v>0</v>
      </c>
      <c r="BG59" s="5">
        <v>0</v>
      </c>
      <c r="BH59" s="5">
        <v>0</v>
      </c>
      <c r="BI59" s="5">
        <v>0</v>
      </c>
      <c r="BJ59" s="5">
        <v>0</v>
      </c>
      <c r="BK59" s="5">
        <v>0</v>
      </c>
      <c r="BL59" s="5">
        <v>0</v>
      </c>
      <c r="BM59" s="5">
        <v>0</v>
      </c>
      <c r="BN59" s="5">
        <v>0</v>
      </c>
      <c r="BO59" s="19"/>
      <c r="BP59" s="6">
        <v>0</v>
      </c>
      <c r="BQ59" s="6">
        <v>2743700</v>
      </c>
      <c r="BR59" s="6">
        <v>0</v>
      </c>
      <c r="BS59" s="6">
        <v>0</v>
      </c>
      <c r="BT59" s="6">
        <v>0</v>
      </c>
      <c r="BU59" s="6">
        <v>0</v>
      </c>
      <c r="BV59" s="6">
        <v>0</v>
      </c>
      <c r="BW59" s="6">
        <v>2743700</v>
      </c>
      <c r="BX59" s="6">
        <v>21</v>
      </c>
      <c r="BY59" s="6">
        <v>142502500</v>
      </c>
      <c r="BZ59" s="19"/>
      <c r="CA59" s="5">
        <v>1</v>
      </c>
      <c r="CB59" s="5">
        <v>3022800</v>
      </c>
      <c r="CC59" s="5">
        <v>1</v>
      </c>
      <c r="CD59" s="5">
        <v>3073000</v>
      </c>
      <c r="CE59" s="5">
        <v>0</v>
      </c>
      <c r="CF59" s="5">
        <v>0</v>
      </c>
      <c r="CG59" s="5">
        <v>3073000</v>
      </c>
      <c r="CH59" s="5">
        <v>-50200</v>
      </c>
      <c r="CI59" s="5">
        <v>25</v>
      </c>
      <c r="CJ59" s="5">
        <v>73517900</v>
      </c>
      <c r="CK59" s="19"/>
      <c r="CL59" s="5">
        <v>0</v>
      </c>
      <c r="CM59" s="5">
        <v>0</v>
      </c>
      <c r="CN59" s="5">
        <v>0</v>
      </c>
      <c r="CO59" s="5">
        <v>0</v>
      </c>
      <c r="CP59" s="5">
        <v>0</v>
      </c>
      <c r="CQ59" s="5">
        <v>0</v>
      </c>
      <c r="CR59" s="5">
        <v>0</v>
      </c>
      <c r="CS59" s="5">
        <v>0</v>
      </c>
      <c r="CT59" s="5">
        <v>0</v>
      </c>
      <c r="CU59" s="5">
        <v>0</v>
      </c>
      <c r="CV59" s="19"/>
      <c r="CW59" s="5">
        <v>0</v>
      </c>
      <c r="CX59" s="5">
        <v>0</v>
      </c>
      <c r="CY59" s="5">
        <v>0</v>
      </c>
      <c r="CZ59" s="5">
        <v>0</v>
      </c>
      <c r="DA59" s="5">
        <v>0</v>
      </c>
      <c r="DB59" s="5">
        <v>0</v>
      </c>
      <c r="DC59" s="5">
        <v>0</v>
      </c>
      <c r="DD59" s="5">
        <v>0</v>
      </c>
      <c r="DE59" s="5">
        <v>0</v>
      </c>
      <c r="DF59" s="5">
        <v>0</v>
      </c>
      <c r="DG59" s="19"/>
      <c r="DH59" s="5">
        <v>1</v>
      </c>
      <c r="DI59" s="5">
        <v>3499980</v>
      </c>
      <c r="DJ59" s="5">
        <v>3</v>
      </c>
      <c r="DK59" s="5">
        <v>5899970</v>
      </c>
      <c r="DL59" s="5">
        <v>0</v>
      </c>
      <c r="DM59" s="5">
        <v>0</v>
      </c>
      <c r="DN59" s="5">
        <v>5899970</v>
      </c>
      <c r="DO59" s="5">
        <v>-2399990</v>
      </c>
      <c r="DP59" s="5">
        <v>13</v>
      </c>
      <c r="DQ59" s="5">
        <v>41299710</v>
      </c>
      <c r="DR59" s="19"/>
      <c r="DS59" s="5">
        <v>3</v>
      </c>
      <c r="DT59" s="5">
        <v>316469</v>
      </c>
      <c r="DU59" s="5">
        <v>2</v>
      </c>
      <c r="DV59" s="5">
        <v>75832</v>
      </c>
      <c r="DW59" s="5">
        <v>0</v>
      </c>
      <c r="DX59" s="5">
        <v>130728</v>
      </c>
      <c r="DY59" s="5">
        <v>206560</v>
      </c>
      <c r="DZ59" s="5">
        <v>109909</v>
      </c>
      <c r="EA59" s="5">
        <v>207</v>
      </c>
      <c r="EB59" s="5">
        <v>12411782</v>
      </c>
      <c r="EC59" s="19"/>
      <c r="ED59" s="5"/>
      <c r="EE59" s="5">
        <v>0</v>
      </c>
      <c r="EF59" s="5"/>
      <c r="EG59" s="5">
        <v>0</v>
      </c>
      <c r="EH59" s="5">
        <v>0</v>
      </c>
      <c r="EI59" s="5">
        <v>0</v>
      </c>
      <c r="EJ59" s="5">
        <v>0</v>
      </c>
      <c r="EK59" s="5">
        <v>0</v>
      </c>
      <c r="EL59" s="5"/>
      <c r="EM59" s="5">
        <v>5861780</v>
      </c>
    </row>
    <row r="60" spans="1:143" s="93" customFormat="1" ht="17.25" customHeight="1" x14ac:dyDescent="0.15">
      <c r="A60" s="7">
        <v>2022.09</v>
      </c>
      <c r="B60" s="5">
        <v>5</v>
      </c>
      <c r="C60" s="5">
        <v>16015407</v>
      </c>
      <c r="D60" s="5">
        <v>7</v>
      </c>
      <c r="E60" s="5">
        <v>24696495</v>
      </c>
      <c r="F60" s="5">
        <v>0</v>
      </c>
      <c r="G60" s="5">
        <v>157776</v>
      </c>
      <c r="H60" s="5">
        <v>24854271</v>
      </c>
      <c r="I60" s="5">
        <v>-8838864</v>
      </c>
      <c r="J60" s="5">
        <v>531</v>
      </c>
      <c r="K60" s="5">
        <v>1090352236</v>
      </c>
      <c r="L60" s="19"/>
      <c r="M60" s="5">
        <v>5</v>
      </c>
      <c r="N60" s="5">
        <v>16015407</v>
      </c>
      <c r="O60" s="5">
        <v>7</v>
      </c>
      <c r="P60" s="5">
        <v>23450425</v>
      </c>
      <c r="Q60" s="5">
        <v>0</v>
      </c>
      <c r="R60" s="5">
        <v>157776</v>
      </c>
      <c r="S60" s="5">
        <v>23608201</v>
      </c>
      <c r="T60" s="5">
        <v>-7592794</v>
      </c>
      <c r="U60" s="5">
        <v>531</v>
      </c>
      <c r="V60" s="5">
        <v>1085736526</v>
      </c>
      <c r="W60" s="19"/>
      <c r="X60" s="5">
        <v>0</v>
      </c>
      <c r="Y60" s="5">
        <v>2941800</v>
      </c>
      <c r="Z60" s="5">
        <v>1</v>
      </c>
      <c r="AA60" s="5">
        <v>1235600</v>
      </c>
      <c r="AB60" s="5">
        <v>0</v>
      </c>
      <c r="AC60" s="5">
        <v>0</v>
      </c>
      <c r="AD60" s="5">
        <v>1235600</v>
      </c>
      <c r="AE60" s="5">
        <v>1706200</v>
      </c>
      <c r="AF60" s="5">
        <v>214</v>
      </c>
      <c r="AG60" s="5">
        <v>486011084</v>
      </c>
      <c r="AH60" s="19"/>
      <c r="AI60" s="5">
        <v>0</v>
      </c>
      <c r="AJ60" s="5">
        <v>3407457</v>
      </c>
      <c r="AK60" s="5">
        <v>1</v>
      </c>
      <c r="AL60" s="5">
        <v>8110367</v>
      </c>
      <c r="AM60" s="5">
        <v>0</v>
      </c>
      <c r="AN60" s="5">
        <v>0</v>
      </c>
      <c r="AO60" s="5">
        <v>8110367</v>
      </c>
      <c r="AP60" s="5">
        <v>-4702910</v>
      </c>
      <c r="AQ60" s="5">
        <v>40</v>
      </c>
      <c r="AR60" s="5">
        <v>323016234</v>
      </c>
      <c r="AS60" s="19"/>
      <c r="AT60" s="5">
        <v>0</v>
      </c>
      <c r="AU60" s="5">
        <v>0</v>
      </c>
      <c r="AV60" s="5">
        <v>0</v>
      </c>
      <c r="AW60" s="5">
        <v>0</v>
      </c>
      <c r="AX60" s="5">
        <v>0</v>
      </c>
      <c r="AY60" s="5">
        <v>20000</v>
      </c>
      <c r="AZ60" s="5">
        <v>20000</v>
      </c>
      <c r="BA60" s="5">
        <v>-20000</v>
      </c>
      <c r="BB60" s="5">
        <v>11</v>
      </c>
      <c r="BC60" s="5">
        <v>11553400</v>
      </c>
      <c r="BD60" s="19"/>
      <c r="BE60" s="5">
        <v>0</v>
      </c>
      <c r="BF60" s="5">
        <v>0</v>
      </c>
      <c r="BG60" s="5">
        <v>0</v>
      </c>
      <c r="BH60" s="5">
        <v>0</v>
      </c>
      <c r="BI60" s="5">
        <v>0</v>
      </c>
      <c r="BJ60" s="5">
        <v>0</v>
      </c>
      <c r="BK60" s="5">
        <v>0</v>
      </c>
      <c r="BL60" s="5">
        <v>0</v>
      </c>
      <c r="BM60" s="5">
        <v>0</v>
      </c>
      <c r="BN60" s="5">
        <v>0</v>
      </c>
      <c r="BO60" s="19"/>
      <c r="BP60" s="6">
        <v>0</v>
      </c>
      <c r="BQ60" s="6">
        <v>2749900</v>
      </c>
      <c r="BR60" s="6">
        <v>1</v>
      </c>
      <c r="BS60" s="6">
        <v>7439300</v>
      </c>
      <c r="BT60" s="6">
        <v>0</v>
      </c>
      <c r="BU60" s="6">
        <v>0</v>
      </c>
      <c r="BV60" s="6">
        <v>7439300</v>
      </c>
      <c r="BW60" s="6">
        <v>-4689400</v>
      </c>
      <c r="BX60" s="6">
        <v>20</v>
      </c>
      <c r="BY60" s="6">
        <v>137813100</v>
      </c>
      <c r="BZ60" s="19"/>
      <c r="CA60" s="5">
        <v>1</v>
      </c>
      <c r="CB60" s="5">
        <v>3170600</v>
      </c>
      <c r="CC60" s="5">
        <v>1</v>
      </c>
      <c r="CD60" s="5">
        <v>3104800</v>
      </c>
      <c r="CE60" s="5">
        <v>0</v>
      </c>
      <c r="CF60" s="5">
        <v>0</v>
      </c>
      <c r="CG60" s="5">
        <v>3104800</v>
      </c>
      <c r="CH60" s="5">
        <v>65800</v>
      </c>
      <c r="CI60" s="5">
        <v>25</v>
      </c>
      <c r="CJ60" s="5">
        <v>73583700</v>
      </c>
      <c r="CK60" s="19"/>
      <c r="CL60" s="5">
        <v>0</v>
      </c>
      <c r="CM60" s="5">
        <v>0</v>
      </c>
      <c r="CN60" s="5">
        <v>0</v>
      </c>
      <c r="CO60" s="5">
        <v>0</v>
      </c>
      <c r="CP60" s="5">
        <v>0</v>
      </c>
      <c r="CQ60" s="5">
        <v>0</v>
      </c>
      <c r="CR60" s="5">
        <v>0</v>
      </c>
      <c r="CS60" s="5">
        <v>0</v>
      </c>
      <c r="CT60" s="5">
        <v>0</v>
      </c>
      <c r="CU60" s="5">
        <v>0</v>
      </c>
      <c r="CV60" s="19"/>
      <c r="CW60" s="5">
        <v>0</v>
      </c>
      <c r="CX60" s="5">
        <v>0</v>
      </c>
      <c r="CY60" s="5">
        <v>0</v>
      </c>
      <c r="CZ60" s="5">
        <v>0</v>
      </c>
      <c r="DA60" s="5">
        <v>0</v>
      </c>
      <c r="DB60" s="5">
        <v>0</v>
      </c>
      <c r="DC60" s="5">
        <v>0</v>
      </c>
      <c r="DD60" s="5">
        <v>0</v>
      </c>
      <c r="DE60" s="5">
        <v>0</v>
      </c>
      <c r="DF60" s="5">
        <v>0</v>
      </c>
      <c r="DG60" s="19"/>
      <c r="DH60" s="5">
        <v>1</v>
      </c>
      <c r="DI60" s="5">
        <v>3499980</v>
      </c>
      <c r="DJ60" s="5">
        <v>1</v>
      </c>
      <c r="DK60" s="5">
        <v>3499970</v>
      </c>
      <c r="DL60" s="5">
        <v>0</v>
      </c>
      <c r="DM60" s="5">
        <v>0</v>
      </c>
      <c r="DN60" s="5">
        <v>3499970</v>
      </c>
      <c r="DO60" s="5">
        <v>10</v>
      </c>
      <c r="DP60" s="5">
        <v>13</v>
      </c>
      <c r="DQ60" s="5">
        <v>41299720</v>
      </c>
      <c r="DR60" s="19"/>
      <c r="DS60" s="5">
        <v>3</v>
      </c>
      <c r="DT60" s="5">
        <v>245669</v>
      </c>
      <c r="DU60" s="5">
        <v>2</v>
      </c>
      <c r="DV60" s="5">
        <v>60387</v>
      </c>
      <c r="DW60" s="5">
        <v>0</v>
      </c>
      <c r="DX60" s="5">
        <v>137776</v>
      </c>
      <c r="DY60" s="5">
        <v>198164</v>
      </c>
      <c r="DZ60" s="5">
        <v>47506</v>
      </c>
      <c r="EA60" s="5">
        <v>208</v>
      </c>
      <c r="EB60" s="5">
        <v>12459288</v>
      </c>
      <c r="EC60" s="19"/>
      <c r="ED60" s="5"/>
      <c r="EE60" s="5">
        <v>0</v>
      </c>
      <c r="EF60" s="5"/>
      <c r="EG60" s="5">
        <v>1246070</v>
      </c>
      <c r="EH60" s="5">
        <v>0</v>
      </c>
      <c r="EI60" s="5">
        <v>0</v>
      </c>
      <c r="EJ60" s="5">
        <v>1246070</v>
      </c>
      <c r="EK60" s="5">
        <v>-1246070</v>
      </c>
      <c r="EL60" s="5"/>
      <c r="EM60" s="5">
        <v>4615710</v>
      </c>
    </row>
    <row r="61" spans="1:143" s="93" customFormat="1" ht="17.25" customHeight="1" x14ac:dyDescent="0.15">
      <c r="A61" s="7" t="s">
        <v>273</v>
      </c>
      <c r="B61" s="5">
        <v>10</v>
      </c>
      <c r="C61" s="5">
        <v>18456327</v>
      </c>
      <c r="D61" s="5">
        <v>6</v>
      </c>
      <c r="E61" s="5">
        <v>6789977</v>
      </c>
      <c r="F61" s="5">
        <v>0</v>
      </c>
      <c r="G61" s="5">
        <v>131675</v>
      </c>
      <c r="H61" s="5">
        <v>6921652</v>
      </c>
      <c r="I61" s="5">
        <v>11534676</v>
      </c>
      <c r="J61" s="5">
        <v>535</v>
      </c>
      <c r="K61" s="5">
        <v>1101886912</v>
      </c>
      <c r="L61" s="19"/>
      <c r="M61" s="5">
        <v>10</v>
      </c>
      <c r="N61" s="5">
        <v>18456327</v>
      </c>
      <c r="O61" s="5">
        <v>6</v>
      </c>
      <c r="P61" s="5">
        <v>6789977</v>
      </c>
      <c r="Q61" s="5">
        <v>0</v>
      </c>
      <c r="R61" s="5">
        <v>131675</v>
      </c>
      <c r="S61" s="5">
        <v>6921652</v>
      </c>
      <c r="T61" s="5">
        <v>11534676</v>
      </c>
      <c r="U61" s="5">
        <v>535</v>
      </c>
      <c r="V61" s="5">
        <v>1097271202</v>
      </c>
      <c r="W61" s="19"/>
      <c r="X61" s="5">
        <v>2</v>
      </c>
      <c r="Y61" s="5">
        <v>2794900</v>
      </c>
      <c r="Z61" s="5">
        <v>0</v>
      </c>
      <c r="AA61" s="5">
        <v>0</v>
      </c>
      <c r="AB61" s="5">
        <v>0</v>
      </c>
      <c r="AC61" s="5">
        <v>0</v>
      </c>
      <c r="AD61" s="5">
        <v>0</v>
      </c>
      <c r="AE61" s="5">
        <v>2794900</v>
      </c>
      <c r="AF61" s="5">
        <v>216</v>
      </c>
      <c r="AG61" s="5">
        <v>488805984</v>
      </c>
      <c r="AH61" s="19"/>
      <c r="AI61" s="5">
        <v>1</v>
      </c>
      <c r="AJ61" s="5">
        <v>3272067</v>
      </c>
      <c r="AK61" s="5">
        <v>0</v>
      </c>
      <c r="AL61" s="5">
        <v>0</v>
      </c>
      <c r="AM61" s="5">
        <v>0</v>
      </c>
      <c r="AN61" s="5">
        <v>0</v>
      </c>
      <c r="AO61" s="5">
        <v>0</v>
      </c>
      <c r="AP61" s="5">
        <v>3272067</v>
      </c>
      <c r="AQ61" s="5">
        <v>41</v>
      </c>
      <c r="AR61" s="5">
        <v>326288301</v>
      </c>
      <c r="AS61" s="19"/>
      <c r="AT61" s="5">
        <v>0</v>
      </c>
      <c r="AU61" s="5">
        <v>0</v>
      </c>
      <c r="AV61" s="5">
        <v>0</v>
      </c>
      <c r="AW61" s="5">
        <v>0</v>
      </c>
      <c r="AX61" s="5">
        <v>0</v>
      </c>
      <c r="AY61" s="5">
        <v>20000</v>
      </c>
      <c r="AZ61" s="5">
        <v>20000</v>
      </c>
      <c r="BA61" s="5">
        <v>-20000</v>
      </c>
      <c r="BB61" s="5">
        <v>11</v>
      </c>
      <c r="BC61" s="5">
        <v>11533400</v>
      </c>
      <c r="BD61" s="19"/>
      <c r="BE61" s="5">
        <v>0</v>
      </c>
      <c r="BF61" s="5">
        <v>0</v>
      </c>
      <c r="BG61" s="5">
        <v>0</v>
      </c>
      <c r="BH61" s="5">
        <v>0</v>
      </c>
      <c r="BI61" s="5">
        <v>0</v>
      </c>
      <c r="BJ61" s="5">
        <v>0</v>
      </c>
      <c r="BK61" s="5">
        <v>0</v>
      </c>
      <c r="BL61" s="5">
        <v>0</v>
      </c>
      <c r="BM61" s="5">
        <v>0</v>
      </c>
      <c r="BN61" s="5">
        <v>0</v>
      </c>
      <c r="BO61" s="19"/>
      <c r="BP61" s="6">
        <v>1</v>
      </c>
      <c r="BQ61" s="6">
        <v>2514500</v>
      </c>
      <c r="BR61" s="6">
        <v>0</v>
      </c>
      <c r="BS61" s="6">
        <v>0</v>
      </c>
      <c r="BT61" s="6">
        <v>0</v>
      </c>
      <c r="BU61" s="6">
        <v>0</v>
      </c>
      <c r="BV61" s="6">
        <v>0</v>
      </c>
      <c r="BW61" s="6">
        <v>2514500</v>
      </c>
      <c r="BX61" s="6">
        <v>21</v>
      </c>
      <c r="BY61" s="6">
        <v>140327600</v>
      </c>
      <c r="BZ61" s="19"/>
      <c r="CA61" s="5">
        <v>1</v>
      </c>
      <c r="CB61" s="5">
        <v>2973900</v>
      </c>
      <c r="CC61" s="5">
        <v>1</v>
      </c>
      <c r="CD61" s="5">
        <v>3124600</v>
      </c>
      <c r="CE61" s="5">
        <v>0</v>
      </c>
      <c r="CF61" s="5">
        <v>0</v>
      </c>
      <c r="CG61" s="5">
        <v>3124600</v>
      </c>
      <c r="CH61" s="5">
        <v>-150700</v>
      </c>
      <c r="CI61" s="5">
        <v>25</v>
      </c>
      <c r="CJ61" s="5">
        <v>73433000</v>
      </c>
      <c r="CK61" s="19"/>
      <c r="CL61" s="5">
        <v>0</v>
      </c>
      <c r="CM61" s="5">
        <v>0</v>
      </c>
      <c r="CN61" s="5">
        <v>0</v>
      </c>
      <c r="CO61" s="5">
        <v>0</v>
      </c>
      <c r="CP61" s="5">
        <v>0</v>
      </c>
      <c r="CQ61" s="5">
        <v>0</v>
      </c>
      <c r="CR61" s="5">
        <v>0</v>
      </c>
      <c r="CS61" s="5">
        <v>0</v>
      </c>
      <c r="CT61" s="5">
        <v>0</v>
      </c>
      <c r="CU61" s="5">
        <v>0</v>
      </c>
      <c r="CV61" s="19"/>
      <c r="CW61" s="5">
        <v>0</v>
      </c>
      <c r="CX61" s="5">
        <v>0</v>
      </c>
      <c r="CY61" s="5">
        <v>0</v>
      </c>
      <c r="CZ61" s="5">
        <v>0</v>
      </c>
      <c r="DA61" s="5">
        <v>0</v>
      </c>
      <c r="DB61" s="5">
        <v>0</v>
      </c>
      <c r="DC61" s="5">
        <v>0</v>
      </c>
      <c r="DD61" s="5">
        <v>0</v>
      </c>
      <c r="DE61" s="5">
        <v>0</v>
      </c>
      <c r="DF61" s="5">
        <v>0</v>
      </c>
      <c r="DG61" s="19"/>
      <c r="DH61" s="5">
        <v>2</v>
      </c>
      <c r="DI61" s="5">
        <v>6599960</v>
      </c>
      <c r="DJ61" s="5">
        <v>1</v>
      </c>
      <c r="DK61" s="5">
        <v>3499950</v>
      </c>
      <c r="DL61" s="5">
        <v>0</v>
      </c>
      <c r="DM61" s="5">
        <v>0</v>
      </c>
      <c r="DN61" s="5">
        <v>3499950</v>
      </c>
      <c r="DO61" s="5">
        <v>3100010</v>
      </c>
      <c r="DP61" s="5">
        <v>14</v>
      </c>
      <c r="DQ61" s="5">
        <v>44399730</v>
      </c>
      <c r="DR61" s="19"/>
      <c r="DS61" s="5">
        <v>3</v>
      </c>
      <c r="DT61" s="5">
        <v>301001</v>
      </c>
      <c r="DU61" s="5">
        <v>4</v>
      </c>
      <c r="DV61" s="5">
        <v>165427</v>
      </c>
      <c r="DW61" s="5">
        <v>0</v>
      </c>
      <c r="DX61" s="5">
        <v>111675</v>
      </c>
      <c r="DY61" s="5">
        <v>277102</v>
      </c>
      <c r="DZ61" s="5">
        <v>23899</v>
      </c>
      <c r="EA61" s="5">
        <v>207</v>
      </c>
      <c r="EB61" s="5">
        <v>12483187</v>
      </c>
      <c r="EC61" s="19"/>
      <c r="ED61" s="5"/>
      <c r="EE61" s="5">
        <v>0</v>
      </c>
      <c r="EF61" s="5"/>
      <c r="EG61" s="5">
        <v>0</v>
      </c>
      <c r="EH61" s="5">
        <v>0</v>
      </c>
      <c r="EI61" s="5">
        <v>0</v>
      </c>
      <c r="EJ61" s="5">
        <v>0</v>
      </c>
      <c r="EK61" s="5">
        <v>0</v>
      </c>
      <c r="EL61" s="5"/>
      <c r="EM61" s="5">
        <v>4615710</v>
      </c>
    </row>
    <row r="62" spans="1:143" s="93" customFormat="1" ht="17.25" customHeight="1" x14ac:dyDescent="0.15">
      <c r="A62" s="7">
        <v>2022.11</v>
      </c>
      <c r="B62" s="5">
        <v>6</v>
      </c>
      <c r="C62" s="5">
        <v>19187921</v>
      </c>
      <c r="D62" s="5">
        <v>5</v>
      </c>
      <c r="E62" s="5">
        <v>7668206</v>
      </c>
      <c r="F62" s="5">
        <v>0</v>
      </c>
      <c r="G62" s="5">
        <v>142104</v>
      </c>
      <c r="H62" s="5">
        <v>7810310</v>
      </c>
      <c r="I62" s="5">
        <v>11377611</v>
      </c>
      <c r="J62" s="5">
        <v>536</v>
      </c>
      <c r="K62" s="5">
        <v>1113264522</v>
      </c>
      <c r="L62" s="19"/>
      <c r="M62" s="5">
        <v>6</v>
      </c>
      <c r="N62" s="5">
        <v>19187921</v>
      </c>
      <c r="O62" s="5">
        <v>5</v>
      </c>
      <c r="P62" s="5">
        <v>7668206</v>
      </c>
      <c r="Q62" s="5">
        <v>0</v>
      </c>
      <c r="R62" s="5">
        <v>142104</v>
      </c>
      <c r="S62" s="5">
        <v>7810310</v>
      </c>
      <c r="T62" s="5">
        <v>11377611</v>
      </c>
      <c r="U62" s="5">
        <v>536</v>
      </c>
      <c r="V62" s="5">
        <v>1108648812</v>
      </c>
      <c r="W62" s="19"/>
      <c r="X62" s="5">
        <v>0</v>
      </c>
      <c r="Y62" s="5">
        <v>3424900</v>
      </c>
      <c r="Z62" s="5">
        <v>1</v>
      </c>
      <c r="AA62" s="5">
        <v>1050600</v>
      </c>
      <c r="AB62" s="5">
        <v>0</v>
      </c>
      <c r="AC62" s="5">
        <v>0</v>
      </c>
      <c r="AD62" s="5">
        <v>1050600</v>
      </c>
      <c r="AE62" s="5">
        <v>2374300</v>
      </c>
      <c r="AF62" s="5">
        <v>215</v>
      </c>
      <c r="AG62" s="5">
        <v>491180284</v>
      </c>
      <c r="AH62" s="19"/>
      <c r="AI62" s="5">
        <v>0</v>
      </c>
      <c r="AJ62" s="5">
        <v>2814635</v>
      </c>
      <c r="AK62" s="5">
        <v>0</v>
      </c>
      <c r="AL62" s="5">
        <v>0</v>
      </c>
      <c r="AM62" s="5">
        <v>0</v>
      </c>
      <c r="AN62" s="5">
        <v>0</v>
      </c>
      <c r="AO62" s="5">
        <v>0</v>
      </c>
      <c r="AP62" s="5">
        <v>2814635</v>
      </c>
      <c r="AQ62" s="5">
        <v>41</v>
      </c>
      <c r="AR62" s="5">
        <v>329102935</v>
      </c>
      <c r="AS62" s="19"/>
      <c r="AT62" s="5">
        <v>0</v>
      </c>
      <c r="AU62" s="5">
        <v>249800</v>
      </c>
      <c r="AV62" s="5">
        <v>0</v>
      </c>
      <c r="AW62" s="5">
        <v>0</v>
      </c>
      <c r="AX62" s="5">
        <v>0</v>
      </c>
      <c r="AY62" s="5">
        <v>20100</v>
      </c>
      <c r="AZ62" s="5">
        <v>20100</v>
      </c>
      <c r="BA62" s="5">
        <v>229700</v>
      </c>
      <c r="BB62" s="5">
        <v>11</v>
      </c>
      <c r="BC62" s="5">
        <v>11763100</v>
      </c>
      <c r="BD62" s="19"/>
      <c r="BE62" s="5">
        <v>0</v>
      </c>
      <c r="BF62" s="5">
        <v>0</v>
      </c>
      <c r="BG62" s="5">
        <v>0</v>
      </c>
      <c r="BH62" s="5">
        <v>0</v>
      </c>
      <c r="BI62" s="5">
        <v>0</v>
      </c>
      <c r="BJ62" s="5">
        <v>0</v>
      </c>
      <c r="BK62" s="5">
        <v>0</v>
      </c>
      <c r="BL62" s="5">
        <v>0</v>
      </c>
      <c r="BM62" s="5">
        <v>0</v>
      </c>
      <c r="BN62" s="5">
        <v>0</v>
      </c>
      <c r="BO62" s="19"/>
      <c r="BP62" s="6">
        <v>0</v>
      </c>
      <c r="BQ62" s="6">
        <v>2789860</v>
      </c>
      <c r="BR62" s="6">
        <v>0</v>
      </c>
      <c r="BS62" s="6">
        <v>0</v>
      </c>
      <c r="BT62" s="6">
        <v>0</v>
      </c>
      <c r="BU62" s="6">
        <v>0</v>
      </c>
      <c r="BV62" s="6">
        <v>0</v>
      </c>
      <c r="BW62" s="6">
        <v>2789860</v>
      </c>
      <c r="BX62" s="6">
        <v>21</v>
      </c>
      <c r="BY62" s="6">
        <v>143117460</v>
      </c>
      <c r="BZ62" s="19"/>
      <c r="CA62" s="5">
        <v>1</v>
      </c>
      <c r="CB62" s="5">
        <v>3085300</v>
      </c>
      <c r="CC62" s="5">
        <v>1</v>
      </c>
      <c r="CD62" s="5">
        <v>3061000</v>
      </c>
      <c r="CE62" s="5">
        <v>0</v>
      </c>
      <c r="CF62" s="5">
        <v>0</v>
      </c>
      <c r="CG62" s="5">
        <v>3061000</v>
      </c>
      <c r="CH62" s="5">
        <v>24300</v>
      </c>
      <c r="CI62" s="5">
        <v>25</v>
      </c>
      <c r="CJ62" s="5">
        <v>73457300</v>
      </c>
      <c r="CK62" s="19"/>
      <c r="CL62" s="5">
        <v>0</v>
      </c>
      <c r="CM62" s="5">
        <v>0</v>
      </c>
      <c r="CN62" s="5">
        <v>0</v>
      </c>
      <c r="CO62" s="5">
        <v>0</v>
      </c>
      <c r="CP62" s="5">
        <v>0</v>
      </c>
      <c r="CQ62" s="5">
        <v>0</v>
      </c>
      <c r="CR62" s="5">
        <v>0</v>
      </c>
      <c r="CS62" s="5">
        <v>0</v>
      </c>
      <c r="CT62" s="5">
        <v>0</v>
      </c>
      <c r="CU62" s="5">
        <v>0</v>
      </c>
      <c r="CV62" s="19"/>
      <c r="CW62" s="5">
        <v>0</v>
      </c>
      <c r="CX62" s="5">
        <v>0</v>
      </c>
      <c r="CY62" s="5">
        <v>0</v>
      </c>
      <c r="CZ62" s="5">
        <v>0</v>
      </c>
      <c r="DA62" s="5">
        <v>0</v>
      </c>
      <c r="DB62" s="5">
        <v>0</v>
      </c>
      <c r="DC62" s="5">
        <v>0</v>
      </c>
      <c r="DD62" s="5">
        <v>0</v>
      </c>
      <c r="DE62" s="5">
        <v>0</v>
      </c>
      <c r="DF62" s="5">
        <v>0</v>
      </c>
      <c r="DG62" s="19"/>
      <c r="DH62" s="5">
        <v>2</v>
      </c>
      <c r="DI62" s="5">
        <v>6599970</v>
      </c>
      <c r="DJ62" s="5">
        <v>1</v>
      </c>
      <c r="DK62" s="5">
        <v>3499960</v>
      </c>
      <c r="DL62" s="5">
        <v>0</v>
      </c>
      <c r="DM62" s="5">
        <v>0</v>
      </c>
      <c r="DN62" s="5">
        <v>3499960</v>
      </c>
      <c r="DO62" s="5">
        <v>3100010</v>
      </c>
      <c r="DP62" s="5">
        <v>15</v>
      </c>
      <c r="DQ62" s="5">
        <v>47499740</v>
      </c>
      <c r="DR62" s="19"/>
      <c r="DS62" s="5">
        <v>3</v>
      </c>
      <c r="DT62" s="5">
        <v>223456</v>
      </c>
      <c r="DU62" s="5">
        <v>2</v>
      </c>
      <c r="DV62" s="5">
        <v>56646</v>
      </c>
      <c r="DW62" s="5">
        <v>0</v>
      </c>
      <c r="DX62" s="5">
        <v>122004</v>
      </c>
      <c r="DY62" s="5">
        <v>178650</v>
      </c>
      <c r="DZ62" s="5">
        <v>44807</v>
      </c>
      <c r="EA62" s="5">
        <v>208</v>
      </c>
      <c r="EB62" s="5">
        <v>12527994</v>
      </c>
      <c r="EC62" s="19"/>
      <c r="ED62" s="5"/>
      <c r="EE62" s="5">
        <v>0</v>
      </c>
      <c r="EF62" s="5"/>
      <c r="EG62" s="5">
        <v>0</v>
      </c>
      <c r="EH62" s="5">
        <v>0</v>
      </c>
      <c r="EI62" s="5">
        <v>0</v>
      </c>
      <c r="EJ62" s="5">
        <v>0</v>
      </c>
      <c r="EK62" s="5">
        <v>0</v>
      </c>
      <c r="EL62" s="5"/>
      <c r="EM62" s="5">
        <v>4615710</v>
      </c>
    </row>
    <row r="63" spans="1:143" s="93" customFormat="1" ht="17.25" customHeight="1" x14ac:dyDescent="0.15">
      <c r="A63" s="7">
        <v>2022.12</v>
      </c>
      <c r="B63" s="5">
        <v>6</v>
      </c>
      <c r="C63" s="5">
        <v>18206332</v>
      </c>
      <c r="D63" s="5">
        <v>9</v>
      </c>
      <c r="E63" s="5">
        <v>25177246</v>
      </c>
      <c r="F63" s="5">
        <v>0</v>
      </c>
      <c r="G63" s="5">
        <v>146663</v>
      </c>
      <c r="H63" s="5">
        <v>25323909</v>
      </c>
      <c r="I63" s="5">
        <v>-7117577</v>
      </c>
      <c r="J63" s="5">
        <v>533</v>
      </c>
      <c r="K63" s="5">
        <v>1106146945</v>
      </c>
      <c r="L63" s="19"/>
      <c r="M63" s="5">
        <v>6</v>
      </c>
      <c r="N63" s="5">
        <v>18206332</v>
      </c>
      <c r="O63" s="5">
        <v>9</v>
      </c>
      <c r="P63" s="5">
        <v>24971346</v>
      </c>
      <c r="Q63" s="5">
        <v>0</v>
      </c>
      <c r="R63" s="5">
        <v>146663</v>
      </c>
      <c r="S63" s="5">
        <v>25118009</v>
      </c>
      <c r="T63" s="5">
        <v>-6911677</v>
      </c>
      <c r="U63" s="5">
        <v>533</v>
      </c>
      <c r="V63" s="5">
        <v>1101737135</v>
      </c>
      <c r="W63" s="19"/>
      <c r="X63" s="5">
        <v>0</v>
      </c>
      <c r="Y63" s="5">
        <v>2991200</v>
      </c>
      <c r="Z63" s="5">
        <v>2</v>
      </c>
      <c r="AA63" s="5">
        <v>2270500</v>
      </c>
      <c r="AB63" s="5">
        <v>0</v>
      </c>
      <c r="AC63" s="5">
        <v>0</v>
      </c>
      <c r="AD63" s="5">
        <v>2270500</v>
      </c>
      <c r="AE63" s="5">
        <v>720700</v>
      </c>
      <c r="AF63" s="5">
        <v>213</v>
      </c>
      <c r="AG63" s="5">
        <v>491900984</v>
      </c>
      <c r="AH63" s="19"/>
      <c r="AI63" s="5">
        <v>0</v>
      </c>
      <c r="AJ63" s="5">
        <v>2977619</v>
      </c>
      <c r="AK63" s="5">
        <v>2</v>
      </c>
      <c r="AL63" s="5">
        <v>8562510</v>
      </c>
      <c r="AM63" s="5">
        <v>0</v>
      </c>
      <c r="AN63" s="5">
        <v>0</v>
      </c>
      <c r="AO63" s="5">
        <v>8562510</v>
      </c>
      <c r="AP63" s="5">
        <v>-5584891</v>
      </c>
      <c r="AQ63" s="5">
        <v>39</v>
      </c>
      <c r="AR63" s="5">
        <v>323518044</v>
      </c>
      <c r="AS63" s="19"/>
      <c r="AT63" s="5">
        <v>0</v>
      </c>
      <c r="AU63" s="5">
        <v>0</v>
      </c>
      <c r="AV63" s="5">
        <v>0</v>
      </c>
      <c r="AW63" s="5">
        <v>0</v>
      </c>
      <c r="AX63" s="5">
        <v>0</v>
      </c>
      <c r="AY63" s="5">
        <v>20000</v>
      </c>
      <c r="AZ63" s="5">
        <v>20000</v>
      </c>
      <c r="BA63" s="5">
        <v>-20000</v>
      </c>
      <c r="BB63" s="5">
        <v>11</v>
      </c>
      <c r="BC63" s="5">
        <v>11743100</v>
      </c>
      <c r="BD63" s="19"/>
      <c r="BE63" s="5">
        <v>0</v>
      </c>
      <c r="BF63" s="5">
        <v>0</v>
      </c>
      <c r="BG63" s="5">
        <v>0</v>
      </c>
      <c r="BH63" s="5">
        <v>0</v>
      </c>
      <c r="BI63" s="5">
        <v>0</v>
      </c>
      <c r="BJ63" s="5">
        <v>0</v>
      </c>
      <c r="BK63" s="5">
        <v>0</v>
      </c>
      <c r="BL63" s="5">
        <v>0</v>
      </c>
      <c r="BM63" s="5">
        <v>0</v>
      </c>
      <c r="BN63" s="5">
        <v>0</v>
      </c>
      <c r="BO63" s="19"/>
      <c r="BP63" s="6">
        <v>0</v>
      </c>
      <c r="BQ63" s="6">
        <v>2499400</v>
      </c>
      <c r="BR63" s="6">
        <v>1</v>
      </c>
      <c r="BS63" s="6">
        <v>7574200</v>
      </c>
      <c r="BT63" s="6">
        <v>0</v>
      </c>
      <c r="BU63" s="6">
        <v>0</v>
      </c>
      <c r="BV63" s="6">
        <v>7574200</v>
      </c>
      <c r="BW63" s="6">
        <v>-5074800</v>
      </c>
      <c r="BX63" s="6">
        <v>20</v>
      </c>
      <c r="BY63" s="6">
        <v>138042660</v>
      </c>
      <c r="BZ63" s="19"/>
      <c r="CA63" s="5">
        <v>1</v>
      </c>
      <c r="CB63" s="5">
        <v>2963000</v>
      </c>
      <c r="CC63" s="5">
        <v>1</v>
      </c>
      <c r="CD63" s="5">
        <v>2999500</v>
      </c>
      <c r="CE63" s="5">
        <v>0</v>
      </c>
      <c r="CF63" s="5">
        <v>0</v>
      </c>
      <c r="CG63" s="5">
        <v>2999500</v>
      </c>
      <c r="CH63" s="5">
        <v>-36500</v>
      </c>
      <c r="CI63" s="5">
        <v>25</v>
      </c>
      <c r="CJ63" s="5">
        <v>73420800</v>
      </c>
      <c r="CK63" s="19"/>
      <c r="CL63" s="5">
        <v>0</v>
      </c>
      <c r="CM63" s="5">
        <v>0</v>
      </c>
      <c r="CN63" s="5">
        <v>0</v>
      </c>
      <c r="CO63" s="5">
        <v>0</v>
      </c>
      <c r="CP63" s="5">
        <v>0</v>
      </c>
      <c r="CQ63" s="5">
        <v>0</v>
      </c>
      <c r="CR63" s="5">
        <v>0</v>
      </c>
      <c r="CS63" s="5">
        <v>0</v>
      </c>
      <c r="CT63" s="5">
        <v>0</v>
      </c>
      <c r="CU63" s="5">
        <v>0</v>
      </c>
      <c r="CV63" s="19"/>
      <c r="CW63" s="5">
        <v>0</v>
      </c>
      <c r="CX63" s="5">
        <v>0</v>
      </c>
      <c r="CY63" s="5">
        <v>0</v>
      </c>
      <c r="CZ63" s="5">
        <v>0</v>
      </c>
      <c r="DA63" s="5">
        <v>0</v>
      </c>
      <c r="DB63" s="5">
        <v>0</v>
      </c>
      <c r="DC63" s="5">
        <v>0</v>
      </c>
      <c r="DD63" s="5">
        <v>0</v>
      </c>
      <c r="DE63" s="5">
        <v>0</v>
      </c>
      <c r="DF63" s="5">
        <v>0</v>
      </c>
      <c r="DG63" s="19"/>
      <c r="DH63" s="5">
        <v>2</v>
      </c>
      <c r="DI63" s="5">
        <v>6599990</v>
      </c>
      <c r="DJ63" s="5">
        <v>1</v>
      </c>
      <c r="DK63" s="5">
        <v>3499970</v>
      </c>
      <c r="DL63" s="5">
        <v>0</v>
      </c>
      <c r="DM63" s="5">
        <v>0</v>
      </c>
      <c r="DN63" s="5">
        <v>3499970</v>
      </c>
      <c r="DO63" s="5">
        <v>3100020</v>
      </c>
      <c r="DP63" s="5">
        <v>16</v>
      </c>
      <c r="DQ63" s="5">
        <v>50599760</v>
      </c>
      <c r="DR63" s="19"/>
      <c r="DS63" s="5">
        <v>3</v>
      </c>
      <c r="DT63" s="5">
        <v>175123</v>
      </c>
      <c r="DU63" s="5">
        <v>2</v>
      </c>
      <c r="DV63" s="5">
        <v>64666</v>
      </c>
      <c r="DW63" s="5">
        <v>0</v>
      </c>
      <c r="DX63" s="5">
        <v>126663</v>
      </c>
      <c r="DY63" s="5">
        <v>191329</v>
      </c>
      <c r="DZ63" s="5">
        <v>-16206</v>
      </c>
      <c r="EA63" s="5">
        <v>209</v>
      </c>
      <c r="EB63" s="5">
        <v>12511787</v>
      </c>
      <c r="EC63" s="19"/>
      <c r="ED63" s="5"/>
      <c r="EE63" s="5">
        <v>0</v>
      </c>
      <c r="EF63" s="5"/>
      <c r="EG63" s="5">
        <v>205900</v>
      </c>
      <c r="EH63" s="5">
        <v>0</v>
      </c>
      <c r="EI63" s="5">
        <v>0</v>
      </c>
      <c r="EJ63" s="5">
        <v>205900</v>
      </c>
      <c r="EK63" s="5">
        <v>-205900</v>
      </c>
      <c r="EL63" s="5"/>
      <c r="EM63" s="5">
        <v>4409810</v>
      </c>
    </row>
    <row r="64" spans="1:143" s="93" customFormat="1" ht="17.25" customHeight="1" x14ac:dyDescent="0.15">
      <c r="A64" s="7">
        <v>2023.01</v>
      </c>
      <c r="B64" s="5">
        <v>10</v>
      </c>
      <c r="C64" s="5">
        <v>20782673</v>
      </c>
      <c r="D64" s="5">
        <v>6</v>
      </c>
      <c r="E64" s="5">
        <v>6747134</v>
      </c>
      <c r="F64" s="5">
        <v>0</v>
      </c>
      <c r="G64" s="5">
        <v>163118</v>
      </c>
      <c r="H64" s="5">
        <v>6910252</v>
      </c>
      <c r="I64" s="5">
        <v>13872421</v>
      </c>
      <c r="J64" s="5">
        <v>537</v>
      </c>
      <c r="K64" s="5">
        <v>1120019367</v>
      </c>
      <c r="L64" s="19"/>
      <c r="M64" s="5">
        <v>10</v>
      </c>
      <c r="N64" s="5">
        <v>20782673</v>
      </c>
      <c r="O64" s="5">
        <v>6</v>
      </c>
      <c r="P64" s="5">
        <v>6747134</v>
      </c>
      <c r="Q64" s="5">
        <v>0</v>
      </c>
      <c r="R64" s="5">
        <v>163118</v>
      </c>
      <c r="S64" s="5">
        <v>6910252</v>
      </c>
      <c r="T64" s="5">
        <v>13872421</v>
      </c>
      <c r="U64" s="5">
        <v>537</v>
      </c>
      <c r="V64" s="5">
        <v>1115609557</v>
      </c>
      <c r="W64" s="19"/>
      <c r="X64" s="5">
        <v>2</v>
      </c>
      <c r="Y64" s="5">
        <v>3163000</v>
      </c>
      <c r="Z64" s="5">
        <v>0</v>
      </c>
      <c r="AA64" s="5">
        <v>0</v>
      </c>
      <c r="AB64" s="5">
        <v>0</v>
      </c>
      <c r="AC64" s="5">
        <v>0</v>
      </c>
      <c r="AD64" s="5">
        <v>0</v>
      </c>
      <c r="AE64" s="5">
        <v>3163000</v>
      </c>
      <c r="AF64" s="5">
        <v>215</v>
      </c>
      <c r="AG64" s="5">
        <v>495063984</v>
      </c>
      <c r="AH64" s="19"/>
      <c r="AI64" s="5">
        <v>1</v>
      </c>
      <c r="AJ64" s="5">
        <v>3199411</v>
      </c>
      <c r="AK64" s="5">
        <v>0</v>
      </c>
      <c r="AL64" s="5">
        <v>0</v>
      </c>
      <c r="AM64" s="5">
        <v>0</v>
      </c>
      <c r="AN64" s="5">
        <v>0</v>
      </c>
      <c r="AO64" s="5">
        <v>0</v>
      </c>
      <c r="AP64" s="5">
        <v>3199411</v>
      </c>
      <c r="AQ64" s="5">
        <v>40</v>
      </c>
      <c r="AR64" s="5">
        <v>326717455</v>
      </c>
      <c r="AS64" s="19"/>
      <c r="AT64" s="5">
        <v>0</v>
      </c>
      <c r="AU64" s="5">
        <v>0</v>
      </c>
      <c r="AV64" s="5">
        <v>0</v>
      </c>
      <c r="AW64" s="5">
        <v>0</v>
      </c>
      <c r="AX64" s="5">
        <v>0</v>
      </c>
      <c r="AY64" s="5">
        <v>20000</v>
      </c>
      <c r="AZ64" s="5">
        <v>20000</v>
      </c>
      <c r="BA64" s="5">
        <v>-20000</v>
      </c>
      <c r="BB64" s="5">
        <v>11</v>
      </c>
      <c r="BC64" s="5">
        <v>11723100</v>
      </c>
      <c r="BD64" s="19"/>
      <c r="BE64" s="5">
        <v>0</v>
      </c>
      <c r="BF64" s="5">
        <v>0</v>
      </c>
      <c r="BG64" s="5">
        <v>0</v>
      </c>
      <c r="BH64" s="5">
        <v>0</v>
      </c>
      <c r="BI64" s="5">
        <v>0</v>
      </c>
      <c r="BJ64" s="5">
        <v>0</v>
      </c>
      <c r="BK64" s="5">
        <v>0</v>
      </c>
      <c r="BL64" s="5">
        <v>0</v>
      </c>
      <c r="BM64" s="5">
        <v>0</v>
      </c>
      <c r="BN64" s="5">
        <v>0</v>
      </c>
      <c r="BO64" s="19"/>
      <c r="BP64" s="6">
        <v>1</v>
      </c>
      <c r="BQ64" s="6">
        <v>2824247</v>
      </c>
      <c r="BR64" s="6">
        <v>0</v>
      </c>
      <c r="BS64" s="6">
        <v>0</v>
      </c>
      <c r="BT64" s="6">
        <v>0</v>
      </c>
      <c r="BU64" s="6">
        <v>0</v>
      </c>
      <c r="BV64" s="6">
        <v>0</v>
      </c>
      <c r="BW64" s="6">
        <v>2824247</v>
      </c>
      <c r="BX64" s="6">
        <v>21</v>
      </c>
      <c r="BY64" s="6">
        <v>140866907</v>
      </c>
      <c r="BZ64" s="19"/>
      <c r="CA64" s="5">
        <v>1</v>
      </c>
      <c r="CB64" s="5">
        <v>3386300</v>
      </c>
      <c r="CC64" s="5">
        <v>1</v>
      </c>
      <c r="CD64" s="5">
        <v>3043900</v>
      </c>
      <c r="CE64" s="5">
        <v>0</v>
      </c>
      <c r="CF64" s="5">
        <v>0</v>
      </c>
      <c r="CG64" s="5">
        <v>3043900</v>
      </c>
      <c r="CH64" s="5">
        <v>342400</v>
      </c>
      <c r="CI64" s="5">
        <v>25</v>
      </c>
      <c r="CJ64" s="5">
        <v>73763200</v>
      </c>
      <c r="CK64" s="19"/>
      <c r="CL64" s="5">
        <v>0</v>
      </c>
      <c r="CM64" s="5">
        <v>0</v>
      </c>
      <c r="CN64" s="5">
        <v>0</v>
      </c>
      <c r="CO64" s="5">
        <v>0</v>
      </c>
      <c r="CP64" s="5">
        <v>0</v>
      </c>
      <c r="CQ64" s="5">
        <v>0</v>
      </c>
      <c r="CR64" s="5">
        <v>0</v>
      </c>
      <c r="CS64" s="5">
        <v>0</v>
      </c>
      <c r="CT64" s="5">
        <v>0</v>
      </c>
      <c r="CU64" s="5">
        <v>0</v>
      </c>
      <c r="CV64" s="19"/>
      <c r="CW64" s="5">
        <v>0</v>
      </c>
      <c r="CX64" s="5">
        <v>0</v>
      </c>
      <c r="CY64" s="5">
        <v>0</v>
      </c>
      <c r="CZ64" s="5">
        <v>0</v>
      </c>
      <c r="DA64" s="5">
        <v>0</v>
      </c>
      <c r="DB64" s="5">
        <v>0</v>
      </c>
      <c r="DC64" s="5">
        <v>0</v>
      </c>
      <c r="DD64" s="5">
        <v>0</v>
      </c>
      <c r="DE64" s="5">
        <v>0</v>
      </c>
      <c r="DF64" s="5">
        <v>0</v>
      </c>
      <c r="DG64" s="19"/>
      <c r="DH64" s="5">
        <v>2</v>
      </c>
      <c r="DI64" s="5">
        <v>7999950</v>
      </c>
      <c r="DJ64" s="5">
        <v>1</v>
      </c>
      <c r="DK64" s="5">
        <v>3499960</v>
      </c>
      <c r="DL64" s="5">
        <v>0</v>
      </c>
      <c r="DM64" s="5">
        <v>0</v>
      </c>
      <c r="DN64" s="5">
        <v>3499960</v>
      </c>
      <c r="DO64" s="5">
        <v>4499990</v>
      </c>
      <c r="DP64" s="5">
        <v>17</v>
      </c>
      <c r="DQ64" s="5">
        <v>55099750</v>
      </c>
      <c r="DR64" s="19"/>
      <c r="DS64" s="5">
        <v>3</v>
      </c>
      <c r="DT64" s="5">
        <v>209765</v>
      </c>
      <c r="DU64" s="5">
        <v>4</v>
      </c>
      <c r="DV64" s="5">
        <v>203274</v>
      </c>
      <c r="DW64" s="5">
        <v>0</v>
      </c>
      <c r="DX64" s="5">
        <v>143118</v>
      </c>
      <c r="DY64" s="5">
        <v>346392</v>
      </c>
      <c r="DZ64" s="5">
        <v>-136627</v>
      </c>
      <c r="EA64" s="5">
        <v>208</v>
      </c>
      <c r="EB64" s="5">
        <v>12375161</v>
      </c>
      <c r="EC64" s="19"/>
      <c r="ED64" s="5"/>
      <c r="EE64" s="5">
        <v>0</v>
      </c>
      <c r="EF64" s="5"/>
      <c r="EG64" s="5">
        <v>0</v>
      </c>
      <c r="EH64" s="5">
        <v>0</v>
      </c>
      <c r="EI64" s="5">
        <v>0</v>
      </c>
      <c r="EJ64" s="5">
        <v>0</v>
      </c>
      <c r="EK64" s="5">
        <v>0</v>
      </c>
      <c r="EL64" s="5"/>
      <c r="EM64" s="5">
        <v>4409810</v>
      </c>
    </row>
    <row r="65" spans="1:143" s="93" customFormat="1" ht="17.25" customHeight="1" x14ac:dyDescent="0.15">
      <c r="A65" s="7">
        <v>2023.02</v>
      </c>
      <c r="B65" s="5">
        <v>7</v>
      </c>
      <c r="C65" s="5">
        <v>20137078</v>
      </c>
      <c r="D65" s="5">
        <v>4</v>
      </c>
      <c r="E65" s="5">
        <v>6692911</v>
      </c>
      <c r="F65" s="5">
        <v>0</v>
      </c>
      <c r="G65" s="5">
        <v>230154</v>
      </c>
      <c r="H65" s="5">
        <v>6923065</v>
      </c>
      <c r="I65" s="5">
        <v>13214013</v>
      </c>
      <c r="J65" s="5">
        <v>540</v>
      </c>
      <c r="K65" s="5">
        <v>1133233380</v>
      </c>
      <c r="L65" s="19"/>
      <c r="M65" s="5">
        <v>7</v>
      </c>
      <c r="N65" s="5">
        <v>20137078</v>
      </c>
      <c r="O65" s="5">
        <v>4</v>
      </c>
      <c r="P65" s="5">
        <v>6692911</v>
      </c>
      <c r="Q65" s="5">
        <v>0</v>
      </c>
      <c r="R65" s="5">
        <v>230154</v>
      </c>
      <c r="S65" s="5">
        <v>6923065</v>
      </c>
      <c r="T65" s="5">
        <v>13214013</v>
      </c>
      <c r="U65" s="5">
        <v>540</v>
      </c>
      <c r="V65" s="5">
        <v>1128823570</v>
      </c>
      <c r="W65" s="19"/>
      <c r="X65" s="5">
        <v>0</v>
      </c>
      <c r="Y65" s="5">
        <v>3065700</v>
      </c>
      <c r="Z65" s="5">
        <v>0</v>
      </c>
      <c r="AA65" s="5">
        <v>0</v>
      </c>
      <c r="AB65" s="5">
        <v>0</v>
      </c>
      <c r="AC65" s="5">
        <v>0</v>
      </c>
      <c r="AD65" s="5">
        <v>0</v>
      </c>
      <c r="AE65" s="5">
        <v>3065700</v>
      </c>
      <c r="AF65" s="5">
        <v>215</v>
      </c>
      <c r="AG65" s="5">
        <v>498129684</v>
      </c>
      <c r="AH65" s="19"/>
      <c r="AI65" s="5">
        <v>0</v>
      </c>
      <c r="AJ65" s="5">
        <v>2793876</v>
      </c>
      <c r="AK65" s="5">
        <v>0</v>
      </c>
      <c r="AL65" s="5">
        <v>0</v>
      </c>
      <c r="AM65" s="5">
        <v>0</v>
      </c>
      <c r="AN65" s="5">
        <v>0</v>
      </c>
      <c r="AO65" s="5">
        <v>0</v>
      </c>
      <c r="AP65" s="5">
        <v>2793876</v>
      </c>
      <c r="AQ65" s="5">
        <v>40</v>
      </c>
      <c r="AR65" s="5">
        <v>329511332</v>
      </c>
      <c r="AS65" s="19"/>
      <c r="AT65" s="5">
        <v>0</v>
      </c>
      <c r="AU65" s="5">
        <v>250000</v>
      </c>
      <c r="AV65" s="5">
        <v>0</v>
      </c>
      <c r="AW65" s="5">
        <v>0</v>
      </c>
      <c r="AX65" s="5">
        <v>0</v>
      </c>
      <c r="AY65" s="5">
        <v>20100</v>
      </c>
      <c r="AZ65" s="5">
        <v>20100</v>
      </c>
      <c r="BA65" s="5">
        <v>229900</v>
      </c>
      <c r="BB65" s="5">
        <v>11</v>
      </c>
      <c r="BC65" s="5">
        <v>11953000</v>
      </c>
      <c r="BD65" s="19"/>
      <c r="BE65" s="5">
        <v>0</v>
      </c>
      <c r="BF65" s="5">
        <v>0</v>
      </c>
      <c r="BG65" s="5">
        <v>0</v>
      </c>
      <c r="BH65" s="5">
        <v>0</v>
      </c>
      <c r="BI65" s="5">
        <v>0</v>
      </c>
      <c r="BJ65" s="5">
        <v>0</v>
      </c>
      <c r="BK65" s="5">
        <v>0</v>
      </c>
      <c r="BL65" s="5">
        <v>0</v>
      </c>
      <c r="BM65" s="5">
        <v>0</v>
      </c>
      <c r="BN65" s="5">
        <v>0</v>
      </c>
      <c r="BO65" s="19"/>
      <c r="BP65" s="6">
        <v>1</v>
      </c>
      <c r="BQ65" s="6">
        <v>2759690</v>
      </c>
      <c r="BR65" s="6">
        <v>0</v>
      </c>
      <c r="BS65" s="6">
        <v>0</v>
      </c>
      <c r="BT65" s="6">
        <v>0</v>
      </c>
      <c r="BU65" s="6">
        <v>0</v>
      </c>
      <c r="BV65" s="6">
        <v>0</v>
      </c>
      <c r="BW65" s="6">
        <v>2759690</v>
      </c>
      <c r="BX65" s="6">
        <v>22</v>
      </c>
      <c r="BY65" s="6">
        <v>143626596</v>
      </c>
      <c r="BZ65" s="19"/>
      <c r="CA65" s="5">
        <v>1</v>
      </c>
      <c r="CB65" s="5">
        <v>2990959</v>
      </c>
      <c r="CC65" s="5">
        <v>1</v>
      </c>
      <c r="CD65" s="5">
        <v>3127300</v>
      </c>
      <c r="CE65" s="5">
        <v>0</v>
      </c>
      <c r="CF65" s="5">
        <v>0</v>
      </c>
      <c r="CG65" s="5">
        <v>3127300</v>
      </c>
      <c r="CH65" s="5">
        <v>-136341</v>
      </c>
      <c r="CI65" s="5">
        <v>25</v>
      </c>
      <c r="CJ65" s="5">
        <v>73626859</v>
      </c>
      <c r="CK65" s="19"/>
      <c r="CL65" s="5">
        <v>0</v>
      </c>
      <c r="CM65" s="5">
        <v>0</v>
      </c>
      <c r="CN65" s="5">
        <v>0</v>
      </c>
      <c r="CO65" s="5">
        <v>0</v>
      </c>
      <c r="CP65" s="5">
        <v>0</v>
      </c>
      <c r="CQ65" s="5">
        <v>0</v>
      </c>
      <c r="CR65" s="5">
        <v>0</v>
      </c>
      <c r="CS65" s="5">
        <v>0</v>
      </c>
      <c r="CT65" s="5">
        <v>0</v>
      </c>
      <c r="CU65" s="5">
        <v>0</v>
      </c>
      <c r="CV65" s="19"/>
      <c r="CW65" s="5">
        <v>0</v>
      </c>
      <c r="CX65" s="5">
        <v>0</v>
      </c>
      <c r="CY65" s="5">
        <v>0</v>
      </c>
      <c r="CZ65" s="5">
        <v>0</v>
      </c>
      <c r="DA65" s="5">
        <v>0</v>
      </c>
      <c r="DB65" s="5">
        <v>0</v>
      </c>
      <c r="DC65" s="5">
        <v>0</v>
      </c>
      <c r="DD65" s="5">
        <v>0</v>
      </c>
      <c r="DE65" s="5">
        <v>0</v>
      </c>
      <c r="DF65" s="5">
        <v>0</v>
      </c>
      <c r="DG65" s="19"/>
      <c r="DH65" s="5">
        <v>2</v>
      </c>
      <c r="DI65" s="5">
        <v>7899980</v>
      </c>
      <c r="DJ65" s="5">
        <v>1</v>
      </c>
      <c r="DK65" s="5">
        <v>3499970</v>
      </c>
      <c r="DL65" s="5">
        <v>0</v>
      </c>
      <c r="DM65" s="5">
        <v>0</v>
      </c>
      <c r="DN65" s="5">
        <v>3499970</v>
      </c>
      <c r="DO65" s="5">
        <v>4400010</v>
      </c>
      <c r="DP65" s="5">
        <v>18</v>
      </c>
      <c r="DQ65" s="5">
        <v>59499760</v>
      </c>
      <c r="DR65" s="19"/>
      <c r="DS65" s="5">
        <v>3</v>
      </c>
      <c r="DT65" s="5">
        <v>376872</v>
      </c>
      <c r="DU65" s="5">
        <v>2</v>
      </c>
      <c r="DV65" s="5">
        <v>65641</v>
      </c>
      <c r="DW65" s="5">
        <v>0</v>
      </c>
      <c r="DX65" s="5">
        <v>210054</v>
      </c>
      <c r="DY65" s="5">
        <v>275695</v>
      </c>
      <c r="DZ65" s="5">
        <v>101178</v>
      </c>
      <c r="EA65" s="5">
        <v>209</v>
      </c>
      <c r="EB65" s="5">
        <v>12476338</v>
      </c>
      <c r="EC65" s="19"/>
      <c r="ED65" s="5"/>
      <c r="EE65" s="5">
        <v>0</v>
      </c>
      <c r="EF65" s="5"/>
      <c r="EG65" s="5">
        <v>0</v>
      </c>
      <c r="EH65" s="5">
        <v>0</v>
      </c>
      <c r="EI65" s="5">
        <v>0</v>
      </c>
      <c r="EJ65" s="5">
        <v>0</v>
      </c>
      <c r="EK65" s="5">
        <v>0</v>
      </c>
      <c r="EL65" s="5"/>
      <c r="EM65" s="5">
        <v>4409810</v>
      </c>
    </row>
    <row r="66" spans="1:143" s="93" customFormat="1" ht="17.25" customHeight="1" x14ac:dyDescent="0.15">
      <c r="A66" s="7">
        <v>2023.03</v>
      </c>
      <c r="B66" s="5">
        <v>6</v>
      </c>
      <c r="C66" s="5">
        <v>19133756</v>
      </c>
      <c r="D66" s="5">
        <v>7</v>
      </c>
      <c r="E66" s="5">
        <v>24997128</v>
      </c>
      <c r="F66" s="5">
        <v>0</v>
      </c>
      <c r="G66" s="5">
        <v>179656</v>
      </c>
      <c r="H66" s="5">
        <v>25176784</v>
      </c>
      <c r="I66" s="5">
        <v>-6043028</v>
      </c>
      <c r="J66" s="5">
        <v>539</v>
      </c>
      <c r="K66" s="5">
        <v>1127190351</v>
      </c>
      <c r="L66" s="19"/>
      <c r="M66" s="5">
        <v>6</v>
      </c>
      <c r="N66" s="5">
        <v>19133756</v>
      </c>
      <c r="O66" s="5">
        <v>7</v>
      </c>
      <c r="P66" s="5">
        <v>24922728</v>
      </c>
      <c r="Q66" s="5">
        <v>0</v>
      </c>
      <c r="R66" s="5">
        <v>179656</v>
      </c>
      <c r="S66" s="5">
        <v>25102384</v>
      </c>
      <c r="T66" s="5">
        <v>-5968628</v>
      </c>
      <c r="U66" s="5">
        <v>539</v>
      </c>
      <c r="V66" s="5">
        <v>1122854941</v>
      </c>
      <c r="W66" s="19"/>
      <c r="X66" s="5">
        <v>0</v>
      </c>
      <c r="Y66" s="5">
        <v>3320300</v>
      </c>
      <c r="Z66" s="5">
        <v>1</v>
      </c>
      <c r="AA66" s="5">
        <v>1628300</v>
      </c>
      <c r="AB66" s="5">
        <v>0</v>
      </c>
      <c r="AC66" s="5">
        <v>0</v>
      </c>
      <c r="AD66" s="5">
        <v>1628300</v>
      </c>
      <c r="AE66" s="5">
        <v>1692000</v>
      </c>
      <c r="AF66" s="5">
        <v>214</v>
      </c>
      <c r="AG66" s="5">
        <v>499821684</v>
      </c>
      <c r="AH66" s="19"/>
      <c r="AI66" s="5">
        <v>0</v>
      </c>
      <c r="AJ66" s="5">
        <v>3186342</v>
      </c>
      <c r="AK66" s="5">
        <v>1</v>
      </c>
      <c r="AL66" s="5">
        <v>8823632</v>
      </c>
      <c r="AM66" s="5">
        <v>0</v>
      </c>
      <c r="AN66" s="5">
        <v>0</v>
      </c>
      <c r="AO66" s="5">
        <v>8823632</v>
      </c>
      <c r="AP66" s="5">
        <v>-5637290</v>
      </c>
      <c r="AQ66" s="5">
        <v>39</v>
      </c>
      <c r="AR66" s="5">
        <v>323874042</v>
      </c>
      <c r="AS66" s="19"/>
      <c r="AT66" s="5">
        <v>0</v>
      </c>
      <c r="AU66" s="5">
        <v>0</v>
      </c>
      <c r="AV66" s="5">
        <v>0</v>
      </c>
      <c r="AW66" s="5">
        <v>0</v>
      </c>
      <c r="AX66" s="5">
        <v>0</v>
      </c>
      <c r="AY66" s="5">
        <v>20000</v>
      </c>
      <c r="AZ66" s="5">
        <v>20000</v>
      </c>
      <c r="BA66" s="5">
        <v>-20000</v>
      </c>
      <c r="BB66" s="5">
        <v>11</v>
      </c>
      <c r="BC66" s="5">
        <v>11933000</v>
      </c>
      <c r="BD66" s="19"/>
      <c r="BE66" s="5">
        <v>0</v>
      </c>
      <c r="BF66" s="5">
        <v>0</v>
      </c>
      <c r="BG66" s="5">
        <v>0</v>
      </c>
      <c r="BH66" s="5">
        <v>0</v>
      </c>
      <c r="BI66" s="5">
        <v>0</v>
      </c>
      <c r="BJ66" s="5">
        <v>0</v>
      </c>
      <c r="BK66" s="5">
        <v>0</v>
      </c>
      <c r="BL66" s="5">
        <v>0</v>
      </c>
      <c r="BM66" s="5">
        <v>0</v>
      </c>
      <c r="BN66" s="5">
        <v>0</v>
      </c>
      <c r="BO66" s="19"/>
      <c r="BP66" s="6">
        <v>0</v>
      </c>
      <c r="BQ66" s="6">
        <v>2816617</v>
      </c>
      <c r="BR66" s="6">
        <v>1</v>
      </c>
      <c r="BS66" s="6">
        <v>8441200</v>
      </c>
      <c r="BT66" s="6">
        <v>0</v>
      </c>
      <c r="BU66" s="6">
        <v>0</v>
      </c>
      <c r="BV66" s="6">
        <v>8441200</v>
      </c>
      <c r="BW66" s="6">
        <v>-5624583</v>
      </c>
      <c r="BX66" s="6">
        <v>21</v>
      </c>
      <c r="BY66" s="6">
        <v>138002014</v>
      </c>
      <c r="BZ66" s="19"/>
      <c r="CA66" s="5">
        <v>1</v>
      </c>
      <c r="CB66" s="5">
        <v>3091200</v>
      </c>
      <c r="CC66" s="5">
        <v>1</v>
      </c>
      <c r="CD66" s="5">
        <v>3172700</v>
      </c>
      <c r="CE66" s="5">
        <v>0</v>
      </c>
      <c r="CF66" s="5">
        <v>0</v>
      </c>
      <c r="CG66" s="5">
        <v>3172700</v>
      </c>
      <c r="CH66" s="5">
        <v>-81500</v>
      </c>
      <c r="CI66" s="5">
        <v>25</v>
      </c>
      <c r="CJ66" s="5">
        <v>73545359</v>
      </c>
      <c r="CK66" s="19"/>
      <c r="CL66" s="5">
        <v>0</v>
      </c>
      <c r="CM66" s="5">
        <v>0</v>
      </c>
      <c r="CN66" s="5">
        <v>0</v>
      </c>
      <c r="CO66" s="5">
        <v>0</v>
      </c>
      <c r="CP66" s="5">
        <v>0</v>
      </c>
      <c r="CQ66" s="5">
        <v>0</v>
      </c>
      <c r="CR66" s="5">
        <v>0</v>
      </c>
      <c r="CS66" s="5">
        <v>0</v>
      </c>
      <c r="CT66" s="5">
        <v>0</v>
      </c>
      <c r="CU66" s="5">
        <v>0</v>
      </c>
      <c r="CV66" s="19"/>
      <c r="CW66" s="5">
        <v>0</v>
      </c>
      <c r="CX66" s="5">
        <v>0</v>
      </c>
      <c r="CY66" s="5">
        <v>0</v>
      </c>
      <c r="CZ66" s="5">
        <v>0</v>
      </c>
      <c r="DA66" s="5">
        <v>0</v>
      </c>
      <c r="DB66" s="5">
        <v>0</v>
      </c>
      <c r="DC66" s="5">
        <v>0</v>
      </c>
      <c r="DD66" s="5">
        <v>0</v>
      </c>
      <c r="DE66" s="5">
        <v>0</v>
      </c>
      <c r="DF66" s="5">
        <v>0</v>
      </c>
      <c r="DG66" s="19"/>
      <c r="DH66" s="5">
        <v>2</v>
      </c>
      <c r="DI66" s="5">
        <v>6399970</v>
      </c>
      <c r="DJ66" s="5">
        <v>1</v>
      </c>
      <c r="DK66" s="5">
        <v>2800000</v>
      </c>
      <c r="DL66" s="5">
        <v>0</v>
      </c>
      <c r="DM66" s="5">
        <v>0</v>
      </c>
      <c r="DN66" s="5">
        <v>2800000</v>
      </c>
      <c r="DO66" s="5">
        <v>3599970</v>
      </c>
      <c r="DP66" s="5">
        <v>19</v>
      </c>
      <c r="DQ66" s="5">
        <v>63099730</v>
      </c>
      <c r="DR66" s="19"/>
      <c r="DS66" s="5">
        <v>3</v>
      </c>
      <c r="DT66" s="5">
        <v>319327</v>
      </c>
      <c r="DU66" s="5">
        <v>2</v>
      </c>
      <c r="DV66" s="5">
        <v>56896</v>
      </c>
      <c r="DW66" s="5">
        <v>0</v>
      </c>
      <c r="DX66" s="5">
        <v>159656</v>
      </c>
      <c r="DY66" s="5">
        <v>216552</v>
      </c>
      <c r="DZ66" s="5">
        <v>102775</v>
      </c>
      <c r="EA66" s="5">
        <v>210</v>
      </c>
      <c r="EB66" s="5">
        <v>12579113</v>
      </c>
      <c r="EC66" s="19"/>
      <c r="ED66" s="5"/>
      <c r="EE66" s="5">
        <v>0</v>
      </c>
      <c r="EF66" s="5"/>
      <c r="EG66" s="5">
        <v>74400</v>
      </c>
      <c r="EH66" s="5">
        <v>0</v>
      </c>
      <c r="EI66" s="5">
        <v>0</v>
      </c>
      <c r="EJ66" s="5">
        <v>74400</v>
      </c>
      <c r="EK66" s="5">
        <v>-74400</v>
      </c>
      <c r="EL66" s="5"/>
      <c r="EM66" s="5">
        <v>4335410</v>
      </c>
    </row>
    <row r="67" spans="1:143" s="93" customFormat="1" ht="17.25" customHeight="1" x14ac:dyDescent="0.15">
      <c r="A67" s="7">
        <v>2023.04</v>
      </c>
      <c r="B67" s="5">
        <v>9</v>
      </c>
      <c r="C67" s="5">
        <v>15344754</v>
      </c>
      <c r="D67" s="5">
        <v>6</v>
      </c>
      <c r="E67" s="5">
        <v>9756484</v>
      </c>
      <c r="F67" s="5">
        <v>0</v>
      </c>
      <c r="G67" s="5">
        <v>171310</v>
      </c>
      <c r="H67" s="5">
        <v>9927794</v>
      </c>
      <c r="I67" s="5">
        <v>5416960</v>
      </c>
      <c r="J67" s="5">
        <v>542</v>
      </c>
      <c r="K67" s="5">
        <v>1132607312</v>
      </c>
      <c r="L67" s="19"/>
      <c r="M67" s="5">
        <v>9</v>
      </c>
      <c r="N67" s="5">
        <v>15344754</v>
      </c>
      <c r="O67" s="5">
        <v>6</v>
      </c>
      <c r="P67" s="5">
        <v>9756484</v>
      </c>
      <c r="Q67" s="5">
        <v>0</v>
      </c>
      <c r="R67" s="5">
        <v>171310</v>
      </c>
      <c r="S67" s="5">
        <v>9927794</v>
      </c>
      <c r="T67" s="5">
        <v>5416960</v>
      </c>
      <c r="U67" s="5">
        <v>542</v>
      </c>
      <c r="V67" s="5">
        <v>1128271902</v>
      </c>
      <c r="W67" s="19"/>
      <c r="X67" s="5">
        <v>2</v>
      </c>
      <c r="Y67" s="5">
        <v>2887200</v>
      </c>
      <c r="Z67" s="5">
        <v>0</v>
      </c>
      <c r="AA67" s="5">
        <v>0</v>
      </c>
      <c r="AB67" s="5">
        <v>0</v>
      </c>
      <c r="AC67" s="5">
        <v>0</v>
      </c>
      <c r="AD67" s="5">
        <v>0</v>
      </c>
      <c r="AE67" s="5">
        <v>2887200</v>
      </c>
      <c r="AF67" s="5">
        <v>216</v>
      </c>
      <c r="AG67" s="5">
        <v>502708884</v>
      </c>
      <c r="AH67" s="19"/>
      <c r="AI67" s="5">
        <v>1</v>
      </c>
      <c r="AJ67" s="5">
        <v>3005183</v>
      </c>
      <c r="AK67" s="5">
        <v>0</v>
      </c>
      <c r="AL67" s="5">
        <v>0</v>
      </c>
      <c r="AM67" s="5">
        <v>0</v>
      </c>
      <c r="AN67" s="5">
        <v>0</v>
      </c>
      <c r="AO67" s="5">
        <v>0</v>
      </c>
      <c r="AP67" s="5">
        <v>3005183</v>
      </c>
      <c r="AQ67" s="5">
        <v>40</v>
      </c>
      <c r="AR67" s="5">
        <v>326879224</v>
      </c>
      <c r="AS67" s="19"/>
      <c r="AT67" s="5">
        <v>0</v>
      </c>
      <c r="AU67" s="5">
        <v>0</v>
      </c>
      <c r="AV67" s="5">
        <v>0</v>
      </c>
      <c r="AW67" s="5">
        <v>0</v>
      </c>
      <c r="AX67" s="5">
        <v>0</v>
      </c>
      <c r="AY67" s="5">
        <v>20000</v>
      </c>
      <c r="AZ67" s="5">
        <v>20000</v>
      </c>
      <c r="BA67" s="5">
        <v>-20000</v>
      </c>
      <c r="BB67" s="5">
        <v>11</v>
      </c>
      <c r="BC67" s="5">
        <v>11913000</v>
      </c>
      <c r="BD67" s="19"/>
      <c r="BE67" s="5">
        <v>0</v>
      </c>
      <c r="BF67" s="5">
        <v>0</v>
      </c>
      <c r="BG67" s="5">
        <v>0</v>
      </c>
      <c r="BH67" s="5">
        <v>0</v>
      </c>
      <c r="BI67" s="5">
        <v>0</v>
      </c>
      <c r="BJ67" s="5">
        <v>0</v>
      </c>
      <c r="BK67" s="5">
        <v>0</v>
      </c>
      <c r="BL67" s="5">
        <v>0</v>
      </c>
      <c r="BM67" s="5">
        <v>0</v>
      </c>
      <c r="BN67" s="5">
        <v>0</v>
      </c>
      <c r="BO67" s="19"/>
      <c r="BP67" s="6">
        <v>1</v>
      </c>
      <c r="BQ67" s="6">
        <v>2698951</v>
      </c>
      <c r="BR67" s="6">
        <v>0</v>
      </c>
      <c r="BS67" s="6">
        <v>0</v>
      </c>
      <c r="BT67" s="6">
        <v>0</v>
      </c>
      <c r="BU67" s="6">
        <v>0</v>
      </c>
      <c r="BV67" s="6">
        <v>0</v>
      </c>
      <c r="BW67" s="6">
        <v>2698951</v>
      </c>
      <c r="BX67" s="6">
        <v>22</v>
      </c>
      <c r="BY67" s="6">
        <v>140700965</v>
      </c>
      <c r="BZ67" s="19"/>
      <c r="CA67" s="5">
        <v>1</v>
      </c>
      <c r="CB67" s="5">
        <v>2899300</v>
      </c>
      <c r="CC67" s="5">
        <v>1</v>
      </c>
      <c r="CD67" s="5">
        <v>3011400</v>
      </c>
      <c r="CE67" s="5">
        <v>0</v>
      </c>
      <c r="CF67" s="5">
        <v>0</v>
      </c>
      <c r="CG67" s="5">
        <v>3011400</v>
      </c>
      <c r="CH67" s="5">
        <v>-112100</v>
      </c>
      <c r="CI67" s="5">
        <v>25</v>
      </c>
      <c r="CJ67" s="5">
        <v>73433259</v>
      </c>
      <c r="CK67" s="19"/>
      <c r="CL67" s="5">
        <v>0</v>
      </c>
      <c r="CM67" s="5">
        <v>0</v>
      </c>
      <c r="CN67" s="5">
        <v>0</v>
      </c>
      <c r="CO67" s="5">
        <v>0</v>
      </c>
      <c r="CP67" s="5">
        <v>0</v>
      </c>
      <c r="CQ67" s="5">
        <v>0</v>
      </c>
      <c r="CR67" s="5">
        <v>0</v>
      </c>
      <c r="CS67" s="5">
        <v>0</v>
      </c>
      <c r="CT67" s="5">
        <v>0</v>
      </c>
      <c r="CU67" s="5">
        <v>0</v>
      </c>
      <c r="CV67" s="19"/>
      <c r="CW67" s="5">
        <v>0</v>
      </c>
      <c r="CX67" s="5">
        <v>0</v>
      </c>
      <c r="CY67" s="5">
        <v>0</v>
      </c>
      <c r="CZ67" s="5">
        <v>0</v>
      </c>
      <c r="DA67" s="5">
        <v>0</v>
      </c>
      <c r="DB67" s="5">
        <v>0</v>
      </c>
      <c r="DC67" s="5">
        <v>0</v>
      </c>
      <c r="DD67" s="5">
        <v>0</v>
      </c>
      <c r="DE67" s="5">
        <v>0</v>
      </c>
      <c r="DF67" s="5">
        <v>0</v>
      </c>
      <c r="DG67" s="19"/>
      <c r="DH67" s="5">
        <v>1</v>
      </c>
      <c r="DI67" s="5">
        <v>3499970</v>
      </c>
      <c r="DJ67" s="5">
        <v>2</v>
      </c>
      <c r="DK67" s="5">
        <v>6599980</v>
      </c>
      <c r="DL67" s="5">
        <v>0</v>
      </c>
      <c r="DM67" s="5">
        <v>0</v>
      </c>
      <c r="DN67" s="5">
        <v>6599980</v>
      </c>
      <c r="DO67" s="5">
        <v>-3100010</v>
      </c>
      <c r="DP67" s="5">
        <v>18</v>
      </c>
      <c r="DQ67" s="5">
        <v>59999720</v>
      </c>
      <c r="DR67" s="19"/>
      <c r="DS67" s="5">
        <v>3</v>
      </c>
      <c r="DT67" s="5">
        <v>354151</v>
      </c>
      <c r="DU67" s="5">
        <v>3</v>
      </c>
      <c r="DV67" s="5">
        <v>145104</v>
      </c>
      <c r="DW67" s="5">
        <v>0</v>
      </c>
      <c r="DX67" s="5">
        <v>151310</v>
      </c>
      <c r="DY67" s="5">
        <v>296414</v>
      </c>
      <c r="DZ67" s="5">
        <v>57736</v>
      </c>
      <c r="EA67" s="5">
        <v>210</v>
      </c>
      <c r="EB67" s="5">
        <v>12636849</v>
      </c>
      <c r="EC67" s="19"/>
      <c r="ED67" s="5"/>
      <c r="EE67" s="5">
        <v>0</v>
      </c>
      <c r="EF67" s="5"/>
      <c r="EG67" s="5">
        <v>0</v>
      </c>
      <c r="EH67" s="5">
        <v>0</v>
      </c>
      <c r="EI67" s="5">
        <v>0</v>
      </c>
      <c r="EJ67" s="5">
        <v>0</v>
      </c>
      <c r="EK67" s="5">
        <v>0</v>
      </c>
      <c r="EL67" s="5"/>
      <c r="EM67" s="5">
        <v>4335410</v>
      </c>
    </row>
    <row r="68" spans="1:143" s="93" customFormat="1" ht="17.25" customHeight="1" x14ac:dyDescent="0.15">
      <c r="A68" s="7">
        <v>2023.05</v>
      </c>
      <c r="B68" s="5">
        <v>8</v>
      </c>
      <c r="C68" s="5">
        <v>16422967</v>
      </c>
      <c r="D68" s="5">
        <v>6</v>
      </c>
      <c r="E68" s="5">
        <v>10026969</v>
      </c>
      <c r="F68" s="5">
        <v>0</v>
      </c>
      <c r="G68" s="5">
        <v>118408</v>
      </c>
      <c r="H68" s="5">
        <v>10145377</v>
      </c>
      <c r="I68" s="5">
        <v>6277590</v>
      </c>
      <c r="J68" s="5">
        <v>544</v>
      </c>
      <c r="K68" s="5">
        <v>1138884901</v>
      </c>
      <c r="L68" s="19"/>
      <c r="M68" s="5">
        <v>8</v>
      </c>
      <c r="N68" s="5">
        <v>16422967</v>
      </c>
      <c r="O68" s="5">
        <v>6</v>
      </c>
      <c r="P68" s="5">
        <v>10026969</v>
      </c>
      <c r="Q68" s="5">
        <v>0</v>
      </c>
      <c r="R68" s="5">
        <v>118408</v>
      </c>
      <c r="S68" s="5">
        <v>10145377</v>
      </c>
      <c r="T68" s="5">
        <v>6277590</v>
      </c>
      <c r="U68" s="5">
        <v>544</v>
      </c>
      <c r="V68" s="5">
        <v>1134549491</v>
      </c>
      <c r="W68" s="19"/>
      <c r="X68" s="5">
        <v>1</v>
      </c>
      <c r="Y68" s="5">
        <v>3178300</v>
      </c>
      <c r="Z68" s="5">
        <v>1</v>
      </c>
      <c r="AA68" s="5">
        <v>376800</v>
      </c>
      <c r="AB68" s="5">
        <v>0</v>
      </c>
      <c r="AC68" s="5">
        <v>0</v>
      </c>
      <c r="AD68" s="5">
        <v>376800</v>
      </c>
      <c r="AE68" s="5">
        <v>2801500</v>
      </c>
      <c r="AF68" s="5">
        <v>216</v>
      </c>
      <c r="AG68" s="5">
        <v>505510384</v>
      </c>
      <c r="AH68" s="19"/>
      <c r="AI68" s="5">
        <v>0</v>
      </c>
      <c r="AJ68" s="5">
        <v>3154506</v>
      </c>
      <c r="AK68" s="5">
        <v>0</v>
      </c>
      <c r="AL68" s="5">
        <v>0</v>
      </c>
      <c r="AM68" s="5">
        <v>0</v>
      </c>
      <c r="AN68" s="5">
        <v>0</v>
      </c>
      <c r="AO68" s="5">
        <v>0</v>
      </c>
      <c r="AP68" s="5">
        <v>3154506</v>
      </c>
      <c r="AQ68" s="5">
        <v>40</v>
      </c>
      <c r="AR68" s="5">
        <v>330033730</v>
      </c>
      <c r="AS68" s="19"/>
      <c r="AT68" s="5">
        <v>1</v>
      </c>
      <c r="AU68" s="5">
        <v>249800</v>
      </c>
      <c r="AV68" s="5">
        <v>0</v>
      </c>
      <c r="AW68" s="5">
        <v>0</v>
      </c>
      <c r="AX68" s="5">
        <v>0</v>
      </c>
      <c r="AY68" s="5">
        <v>20000</v>
      </c>
      <c r="AZ68" s="5">
        <v>20000</v>
      </c>
      <c r="BA68" s="5">
        <v>229800</v>
      </c>
      <c r="BB68" s="5">
        <v>12</v>
      </c>
      <c r="BC68" s="5">
        <v>12142800</v>
      </c>
      <c r="BD68" s="19"/>
      <c r="BE68" s="5">
        <v>0</v>
      </c>
      <c r="BF68" s="5">
        <v>0</v>
      </c>
      <c r="BG68" s="5">
        <v>0</v>
      </c>
      <c r="BH68" s="5">
        <v>0</v>
      </c>
      <c r="BI68" s="5">
        <v>0</v>
      </c>
      <c r="BJ68" s="5">
        <v>0</v>
      </c>
      <c r="BK68" s="5">
        <v>0</v>
      </c>
      <c r="BL68" s="5">
        <v>0</v>
      </c>
      <c r="BM68" s="5">
        <v>0</v>
      </c>
      <c r="BN68" s="5">
        <v>0</v>
      </c>
      <c r="BO68" s="19"/>
      <c r="BP68" s="6">
        <v>1</v>
      </c>
      <c r="BQ68" s="6">
        <v>2921565</v>
      </c>
      <c r="BR68" s="6">
        <v>0</v>
      </c>
      <c r="BS68" s="6">
        <v>0</v>
      </c>
      <c r="BT68" s="6">
        <v>0</v>
      </c>
      <c r="BU68" s="6">
        <v>0</v>
      </c>
      <c r="BV68" s="6">
        <v>0</v>
      </c>
      <c r="BW68" s="6">
        <v>2921565</v>
      </c>
      <c r="BX68" s="6">
        <v>23</v>
      </c>
      <c r="BY68" s="6">
        <v>143622529</v>
      </c>
      <c r="BZ68" s="19"/>
      <c r="CA68" s="5">
        <v>1</v>
      </c>
      <c r="CB68" s="5">
        <v>3181500</v>
      </c>
      <c r="CC68" s="5">
        <v>1</v>
      </c>
      <c r="CD68" s="5">
        <v>3014200</v>
      </c>
      <c r="CE68" s="5">
        <v>0</v>
      </c>
      <c r="CF68" s="5">
        <v>0</v>
      </c>
      <c r="CG68" s="5">
        <v>3014200</v>
      </c>
      <c r="CH68" s="5">
        <v>167300</v>
      </c>
      <c r="CI68" s="5">
        <v>25</v>
      </c>
      <c r="CJ68" s="5">
        <v>73600559</v>
      </c>
      <c r="CK68" s="19"/>
      <c r="CL68" s="5">
        <v>0</v>
      </c>
      <c r="CM68" s="5">
        <v>0</v>
      </c>
      <c r="CN68" s="5">
        <v>0</v>
      </c>
      <c r="CO68" s="5">
        <v>0</v>
      </c>
      <c r="CP68" s="5">
        <v>0</v>
      </c>
      <c r="CQ68" s="5">
        <v>0</v>
      </c>
      <c r="CR68" s="5">
        <v>0</v>
      </c>
      <c r="CS68" s="5">
        <v>0</v>
      </c>
      <c r="CT68" s="5">
        <v>0</v>
      </c>
      <c r="CU68" s="5">
        <v>0</v>
      </c>
      <c r="CV68" s="19"/>
      <c r="CW68" s="5">
        <v>0</v>
      </c>
      <c r="CX68" s="5">
        <v>0</v>
      </c>
      <c r="CY68" s="5">
        <v>0</v>
      </c>
      <c r="CZ68" s="5">
        <v>0</v>
      </c>
      <c r="DA68" s="5">
        <v>0</v>
      </c>
      <c r="DB68" s="5">
        <v>0</v>
      </c>
      <c r="DC68" s="5">
        <v>0</v>
      </c>
      <c r="DD68" s="5">
        <v>0</v>
      </c>
      <c r="DE68" s="5">
        <v>0</v>
      </c>
      <c r="DF68" s="5">
        <v>0</v>
      </c>
      <c r="DG68" s="19"/>
      <c r="DH68" s="5">
        <v>1</v>
      </c>
      <c r="DI68" s="5">
        <v>3499970</v>
      </c>
      <c r="DJ68" s="5">
        <v>2</v>
      </c>
      <c r="DK68" s="5">
        <v>6599990</v>
      </c>
      <c r="DL68" s="5">
        <v>0</v>
      </c>
      <c r="DM68" s="5">
        <v>0</v>
      </c>
      <c r="DN68" s="5">
        <v>6599990</v>
      </c>
      <c r="DO68" s="5">
        <v>-3100020</v>
      </c>
      <c r="DP68" s="5">
        <v>17</v>
      </c>
      <c r="DQ68" s="5">
        <v>56899700</v>
      </c>
      <c r="DR68" s="19"/>
      <c r="DS68" s="5">
        <v>3</v>
      </c>
      <c r="DT68" s="5">
        <v>237326</v>
      </c>
      <c r="DU68" s="5">
        <v>2</v>
      </c>
      <c r="DV68" s="5">
        <v>35979</v>
      </c>
      <c r="DW68" s="5">
        <v>0</v>
      </c>
      <c r="DX68" s="5">
        <v>98408</v>
      </c>
      <c r="DY68" s="5">
        <v>134387</v>
      </c>
      <c r="DZ68" s="5">
        <v>102939</v>
      </c>
      <c r="EA68" s="5">
        <v>211</v>
      </c>
      <c r="EB68" s="5">
        <v>12739789</v>
      </c>
      <c r="EC68" s="19"/>
      <c r="ED68" s="5"/>
      <c r="EE68" s="5">
        <v>0</v>
      </c>
      <c r="EF68" s="5"/>
      <c r="EG68" s="5">
        <v>0</v>
      </c>
      <c r="EH68" s="5">
        <v>0</v>
      </c>
      <c r="EI68" s="5">
        <v>0</v>
      </c>
      <c r="EJ68" s="5">
        <v>0</v>
      </c>
      <c r="EK68" s="5">
        <v>0</v>
      </c>
      <c r="EL68" s="5"/>
      <c r="EM68" s="5">
        <v>4335410</v>
      </c>
    </row>
    <row r="69" spans="1:143" s="93" customFormat="1" ht="17.25" customHeight="1" x14ac:dyDescent="0.15">
      <c r="A69" s="7">
        <v>2023.06</v>
      </c>
      <c r="B69" s="5">
        <v>5</v>
      </c>
      <c r="C69" s="5">
        <v>15471611</v>
      </c>
      <c r="D69" s="5">
        <v>9</v>
      </c>
      <c r="E69" s="5">
        <v>30073918</v>
      </c>
      <c r="F69" s="5">
        <v>0</v>
      </c>
      <c r="G69" s="5">
        <v>149694</v>
      </c>
      <c r="H69" s="5">
        <v>30223612</v>
      </c>
      <c r="I69" s="5">
        <v>-14752001</v>
      </c>
      <c r="J69" s="5">
        <v>540</v>
      </c>
      <c r="K69" s="5">
        <v>1124132901</v>
      </c>
      <c r="L69" s="19"/>
      <c r="M69" s="5">
        <v>5</v>
      </c>
      <c r="N69" s="5">
        <v>15471611</v>
      </c>
      <c r="O69" s="5">
        <v>9</v>
      </c>
      <c r="P69" s="5">
        <v>27728208</v>
      </c>
      <c r="Q69" s="5">
        <v>0</v>
      </c>
      <c r="R69" s="5">
        <v>149694</v>
      </c>
      <c r="S69" s="5">
        <v>27877902</v>
      </c>
      <c r="T69" s="5">
        <v>-12406291</v>
      </c>
      <c r="U69" s="5">
        <v>540</v>
      </c>
      <c r="V69" s="5">
        <v>1122143201</v>
      </c>
      <c r="W69" s="19"/>
      <c r="X69" s="5">
        <v>0</v>
      </c>
      <c r="Y69" s="5">
        <v>2781100</v>
      </c>
      <c r="Z69" s="5">
        <v>2</v>
      </c>
      <c r="AA69" s="5">
        <v>2634600</v>
      </c>
      <c r="AB69" s="5">
        <v>0</v>
      </c>
      <c r="AC69" s="5">
        <v>0</v>
      </c>
      <c r="AD69" s="5">
        <v>2634600</v>
      </c>
      <c r="AE69" s="5">
        <v>146500</v>
      </c>
      <c r="AF69" s="5">
        <v>214</v>
      </c>
      <c r="AG69" s="5">
        <v>505656884</v>
      </c>
      <c r="AH69" s="19"/>
      <c r="AI69" s="5">
        <v>0</v>
      </c>
      <c r="AJ69" s="5">
        <v>3333780</v>
      </c>
      <c r="AK69" s="5">
        <v>1</v>
      </c>
      <c r="AL69" s="5">
        <v>9047467</v>
      </c>
      <c r="AM69" s="5">
        <v>0</v>
      </c>
      <c r="AN69" s="5">
        <v>0</v>
      </c>
      <c r="AO69" s="5">
        <v>9047467</v>
      </c>
      <c r="AP69" s="5">
        <v>-5713687</v>
      </c>
      <c r="AQ69" s="5">
        <v>39</v>
      </c>
      <c r="AR69" s="5">
        <v>324320044</v>
      </c>
      <c r="AS69" s="19"/>
      <c r="AT69" s="5">
        <v>0</v>
      </c>
      <c r="AU69" s="5">
        <v>0</v>
      </c>
      <c r="AV69" s="5">
        <v>0</v>
      </c>
      <c r="AW69" s="5">
        <v>0</v>
      </c>
      <c r="AX69" s="5">
        <v>0</v>
      </c>
      <c r="AY69" s="5">
        <v>20100</v>
      </c>
      <c r="AZ69" s="5">
        <v>20100</v>
      </c>
      <c r="BA69" s="5">
        <v>-20100</v>
      </c>
      <c r="BB69" s="5">
        <v>12</v>
      </c>
      <c r="BC69" s="5">
        <v>12122700</v>
      </c>
      <c r="BD69" s="19"/>
      <c r="BE69" s="5">
        <v>0</v>
      </c>
      <c r="BF69" s="5">
        <v>0</v>
      </c>
      <c r="BG69" s="5">
        <v>0</v>
      </c>
      <c r="BH69" s="5">
        <v>0</v>
      </c>
      <c r="BI69" s="5">
        <v>0</v>
      </c>
      <c r="BJ69" s="5">
        <v>0</v>
      </c>
      <c r="BK69" s="5">
        <v>0</v>
      </c>
      <c r="BL69" s="5">
        <v>0</v>
      </c>
      <c r="BM69" s="5">
        <v>0</v>
      </c>
      <c r="BN69" s="5">
        <v>0</v>
      </c>
      <c r="BO69" s="19"/>
      <c r="BP69" s="6">
        <v>0</v>
      </c>
      <c r="BQ69" s="6">
        <v>2735507</v>
      </c>
      <c r="BR69" s="6">
        <v>1</v>
      </c>
      <c r="BS69" s="6">
        <v>6315800</v>
      </c>
      <c r="BT69" s="6">
        <v>0</v>
      </c>
      <c r="BU69" s="6">
        <v>0</v>
      </c>
      <c r="BV69" s="6">
        <v>6315800</v>
      </c>
      <c r="BW69" s="6">
        <v>-3580293</v>
      </c>
      <c r="BX69" s="6">
        <v>22</v>
      </c>
      <c r="BY69" s="6">
        <v>140042236</v>
      </c>
      <c r="BZ69" s="19"/>
      <c r="CA69" s="5">
        <v>1</v>
      </c>
      <c r="CB69" s="5">
        <v>2899500</v>
      </c>
      <c r="CC69" s="5">
        <v>1</v>
      </c>
      <c r="CD69" s="5">
        <v>3091600</v>
      </c>
      <c r="CE69" s="5">
        <v>0</v>
      </c>
      <c r="CF69" s="5">
        <v>0</v>
      </c>
      <c r="CG69" s="5">
        <v>3091600</v>
      </c>
      <c r="CH69" s="5">
        <v>-192100</v>
      </c>
      <c r="CI69" s="5">
        <v>25</v>
      </c>
      <c r="CJ69" s="5">
        <v>73408459</v>
      </c>
      <c r="CK69" s="19"/>
      <c r="CL69" s="5">
        <v>0</v>
      </c>
      <c r="CM69" s="5">
        <v>0</v>
      </c>
      <c r="CN69" s="5">
        <v>0</v>
      </c>
      <c r="CO69" s="5">
        <v>0</v>
      </c>
      <c r="CP69" s="5">
        <v>0</v>
      </c>
      <c r="CQ69" s="5">
        <v>0</v>
      </c>
      <c r="CR69" s="5">
        <v>0</v>
      </c>
      <c r="CS69" s="5">
        <v>0</v>
      </c>
      <c r="CT69" s="5">
        <v>0</v>
      </c>
      <c r="CU69" s="5">
        <v>0</v>
      </c>
      <c r="CV69" s="19"/>
      <c r="CW69" s="5">
        <v>0</v>
      </c>
      <c r="CX69" s="5">
        <v>0</v>
      </c>
      <c r="CY69" s="5">
        <v>0</v>
      </c>
      <c r="CZ69" s="5">
        <v>0</v>
      </c>
      <c r="DA69" s="5">
        <v>0</v>
      </c>
      <c r="DB69" s="5">
        <v>0</v>
      </c>
      <c r="DC69" s="5">
        <v>0</v>
      </c>
      <c r="DD69" s="5">
        <v>0</v>
      </c>
      <c r="DE69" s="5">
        <v>0</v>
      </c>
      <c r="DF69" s="5">
        <v>0</v>
      </c>
      <c r="DG69" s="19"/>
      <c r="DH69" s="5">
        <v>1</v>
      </c>
      <c r="DI69" s="5">
        <v>3499970</v>
      </c>
      <c r="DJ69" s="5">
        <v>2</v>
      </c>
      <c r="DK69" s="5">
        <v>6599990</v>
      </c>
      <c r="DL69" s="5">
        <v>0</v>
      </c>
      <c r="DM69" s="5">
        <v>0</v>
      </c>
      <c r="DN69" s="5">
        <v>6599990</v>
      </c>
      <c r="DO69" s="5">
        <v>-3100020</v>
      </c>
      <c r="DP69" s="5">
        <v>16</v>
      </c>
      <c r="DQ69" s="5">
        <v>53799680</v>
      </c>
      <c r="DR69" s="19"/>
      <c r="DS69" s="5">
        <v>3</v>
      </c>
      <c r="DT69" s="5">
        <v>221754</v>
      </c>
      <c r="DU69" s="5">
        <v>2</v>
      </c>
      <c r="DV69" s="5">
        <v>38751</v>
      </c>
      <c r="DW69" s="5">
        <v>0</v>
      </c>
      <c r="DX69" s="5">
        <v>129594</v>
      </c>
      <c r="DY69" s="5">
        <v>168345</v>
      </c>
      <c r="DZ69" s="5">
        <v>53409</v>
      </c>
      <c r="EA69" s="5">
        <v>212</v>
      </c>
      <c r="EB69" s="5">
        <v>12793198</v>
      </c>
      <c r="EC69" s="19"/>
      <c r="ED69" s="5"/>
      <c r="EE69" s="5">
        <v>0</v>
      </c>
      <c r="EF69" s="5"/>
      <c r="EG69" s="5">
        <v>2345710</v>
      </c>
      <c r="EH69" s="5">
        <v>0</v>
      </c>
      <c r="EI69" s="5">
        <v>0</v>
      </c>
      <c r="EJ69" s="5">
        <v>2345710</v>
      </c>
      <c r="EK69" s="5">
        <v>-2345710</v>
      </c>
      <c r="EL69" s="5"/>
      <c r="EM69" s="5">
        <v>1989700</v>
      </c>
    </row>
    <row r="70" spans="1:143" s="93" customFormat="1" ht="17.25" customHeight="1" x14ac:dyDescent="0.15">
      <c r="A70" s="7">
        <v>2023.07</v>
      </c>
      <c r="B70" s="5">
        <v>9</v>
      </c>
      <c r="C70" s="5">
        <v>16370207</v>
      </c>
      <c r="D70" s="5">
        <v>6</v>
      </c>
      <c r="E70" s="5">
        <v>11235114</v>
      </c>
      <c r="F70" s="5">
        <v>0</v>
      </c>
      <c r="G70" s="5">
        <v>131911</v>
      </c>
      <c r="H70" s="5">
        <v>11367024</v>
      </c>
      <c r="I70" s="5">
        <v>5003183</v>
      </c>
      <c r="J70" s="5">
        <v>543</v>
      </c>
      <c r="K70" s="5">
        <v>1129136083</v>
      </c>
      <c r="L70" s="19"/>
      <c r="M70" s="5">
        <v>9</v>
      </c>
      <c r="N70" s="5">
        <v>16370207</v>
      </c>
      <c r="O70" s="5">
        <v>6</v>
      </c>
      <c r="P70" s="5">
        <v>11235114</v>
      </c>
      <c r="Q70" s="5">
        <v>0</v>
      </c>
      <c r="R70" s="5">
        <v>131911</v>
      </c>
      <c r="S70" s="5">
        <v>11367024</v>
      </c>
      <c r="T70" s="5">
        <v>5003183</v>
      </c>
      <c r="U70" s="5">
        <v>543</v>
      </c>
      <c r="V70" s="5">
        <v>1127146383</v>
      </c>
      <c r="W70" s="19"/>
      <c r="X70" s="5">
        <v>2</v>
      </c>
      <c r="Y70" s="5">
        <v>3230300</v>
      </c>
      <c r="Z70" s="5">
        <v>0</v>
      </c>
      <c r="AA70" s="5">
        <v>0</v>
      </c>
      <c r="AB70" s="5">
        <v>0</v>
      </c>
      <c r="AC70" s="5">
        <v>0</v>
      </c>
      <c r="AD70" s="5">
        <v>0</v>
      </c>
      <c r="AE70" s="5">
        <v>3230300</v>
      </c>
      <c r="AF70" s="5">
        <v>216</v>
      </c>
      <c r="AG70" s="5">
        <v>508887184</v>
      </c>
      <c r="AH70" s="19"/>
      <c r="AI70" s="5">
        <v>1</v>
      </c>
      <c r="AJ70" s="5">
        <v>3334024</v>
      </c>
      <c r="AK70" s="5">
        <v>0</v>
      </c>
      <c r="AL70" s="5">
        <v>0</v>
      </c>
      <c r="AM70" s="5">
        <v>0</v>
      </c>
      <c r="AN70" s="5">
        <v>0</v>
      </c>
      <c r="AO70" s="5">
        <v>0</v>
      </c>
      <c r="AP70" s="5">
        <v>3334024</v>
      </c>
      <c r="AQ70" s="5">
        <v>40</v>
      </c>
      <c r="AR70" s="5">
        <v>327654068</v>
      </c>
      <c r="AS70" s="19"/>
      <c r="AT70" s="5">
        <v>0</v>
      </c>
      <c r="AU70" s="5">
        <v>0</v>
      </c>
      <c r="AV70" s="5">
        <v>0</v>
      </c>
      <c r="AW70" s="5">
        <v>0</v>
      </c>
      <c r="AX70" s="5">
        <v>0</v>
      </c>
      <c r="AY70" s="5">
        <v>20100</v>
      </c>
      <c r="AZ70" s="5">
        <v>20100</v>
      </c>
      <c r="BA70" s="5">
        <v>-20100</v>
      </c>
      <c r="BB70" s="5">
        <v>12</v>
      </c>
      <c r="BC70" s="5">
        <v>12102600</v>
      </c>
      <c r="BD70" s="19"/>
      <c r="BE70" s="5">
        <v>0</v>
      </c>
      <c r="BF70" s="5">
        <v>0</v>
      </c>
      <c r="BG70" s="5">
        <v>0</v>
      </c>
      <c r="BH70" s="5">
        <v>0</v>
      </c>
      <c r="BI70" s="5">
        <v>0</v>
      </c>
      <c r="BJ70" s="5">
        <v>0</v>
      </c>
      <c r="BK70" s="5">
        <v>0</v>
      </c>
      <c r="BL70" s="5">
        <v>0</v>
      </c>
      <c r="BM70" s="5">
        <v>0</v>
      </c>
      <c r="BN70" s="5">
        <v>0</v>
      </c>
      <c r="BO70" s="19"/>
      <c r="BP70" s="6">
        <v>1</v>
      </c>
      <c r="BQ70" s="6">
        <v>2971100</v>
      </c>
      <c r="BR70" s="6">
        <v>0</v>
      </c>
      <c r="BS70" s="6">
        <v>0</v>
      </c>
      <c r="BT70" s="6">
        <v>0</v>
      </c>
      <c r="BU70" s="6">
        <v>0</v>
      </c>
      <c r="BV70" s="6">
        <v>0</v>
      </c>
      <c r="BW70" s="6">
        <v>2971100</v>
      </c>
      <c r="BX70" s="6">
        <v>23</v>
      </c>
      <c r="BY70" s="6">
        <v>143013336</v>
      </c>
      <c r="BZ70" s="19"/>
      <c r="CA70" s="5">
        <v>1</v>
      </c>
      <c r="CB70" s="5">
        <v>3081700</v>
      </c>
      <c r="CC70" s="5">
        <v>1</v>
      </c>
      <c r="CD70" s="5">
        <v>3066000</v>
      </c>
      <c r="CE70" s="5">
        <v>0</v>
      </c>
      <c r="CF70" s="5">
        <v>0</v>
      </c>
      <c r="CG70" s="5">
        <v>3066000</v>
      </c>
      <c r="CH70" s="5">
        <v>15700</v>
      </c>
      <c r="CI70" s="5">
        <v>25</v>
      </c>
      <c r="CJ70" s="5">
        <v>73424159</v>
      </c>
      <c r="CK70" s="19"/>
      <c r="CL70" s="5">
        <v>0</v>
      </c>
      <c r="CM70" s="5">
        <v>0</v>
      </c>
      <c r="CN70" s="5">
        <v>0</v>
      </c>
      <c r="CO70" s="5">
        <v>0</v>
      </c>
      <c r="CP70" s="5">
        <v>0</v>
      </c>
      <c r="CQ70" s="5">
        <v>0</v>
      </c>
      <c r="CR70" s="5">
        <v>0</v>
      </c>
      <c r="CS70" s="5">
        <v>0</v>
      </c>
      <c r="CT70" s="5">
        <v>0</v>
      </c>
      <c r="CU70" s="5">
        <v>0</v>
      </c>
      <c r="CV70" s="19"/>
      <c r="CW70" s="5">
        <v>0</v>
      </c>
      <c r="CX70" s="5">
        <v>0</v>
      </c>
      <c r="CY70" s="5">
        <v>0</v>
      </c>
      <c r="CZ70" s="5">
        <v>0</v>
      </c>
      <c r="DA70" s="5">
        <v>0</v>
      </c>
      <c r="DB70" s="5">
        <v>0</v>
      </c>
      <c r="DC70" s="5">
        <v>0</v>
      </c>
      <c r="DD70" s="5">
        <v>0</v>
      </c>
      <c r="DE70" s="5">
        <v>0</v>
      </c>
      <c r="DF70" s="5">
        <v>0</v>
      </c>
      <c r="DG70" s="19"/>
      <c r="DH70" s="5">
        <v>1</v>
      </c>
      <c r="DI70" s="5">
        <v>3499940</v>
      </c>
      <c r="DJ70" s="5">
        <v>2</v>
      </c>
      <c r="DK70" s="5">
        <v>7999980</v>
      </c>
      <c r="DL70" s="5">
        <v>0</v>
      </c>
      <c r="DM70" s="5">
        <v>0</v>
      </c>
      <c r="DN70" s="5">
        <v>7999980</v>
      </c>
      <c r="DO70" s="5">
        <v>-4500040</v>
      </c>
      <c r="DP70" s="5">
        <v>15</v>
      </c>
      <c r="DQ70" s="5">
        <v>49299640</v>
      </c>
      <c r="DR70" s="19"/>
      <c r="DS70" s="5">
        <v>3</v>
      </c>
      <c r="DT70" s="5">
        <v>253143</v>
      </c>
      <c r="DU70" s="5">
        <v>3</v>
      </c>
      <c r="DV70" s="5">
        <v>169134</v>
      </c>
      <c r="DW70" s="5">
        <v>0</v>
      </c>
      <c r="DX70" s="5">
        <v>111811</v>
      </c>
      <c r="DY70" s="5">
        <v>280944</v>
      </c>
      <c r="DZ70" s="5">
        <v>-27802</v>
      </c>
      <c r="EA70" s="5">
        <v>212</v>
      </c>
      <c r="EB70" s="5">
        <v>12765396</v>
      </c>
      <c r="EC70" s="19"/>
      <c r="ED70" s="5"/>
      <c r="EE70" s="5">
        <v>0</v>
      </c>
      <c r="EF70" s="5"/>
      <c r="EG70" s="5">
        <v>0</v>
      </c>
      <c r="EH70" s="5">
        <v>0</v>
      </c>
      <c r="EI70" s="5">
        <v>0</v>
      </c>
      <c r="EJ70" s="5">
        <v>0</v>
      </c>
      <c r="EK70" s="5">
        <v>0</v>
      </c>
      <c r="EL70" s="5"/>
      <c r="EM70" s="5">
        <v>1989700</v>
      </c>
    </row>
    <row r="71" spans="1:143" s="93" customFormat="1" ht="17.25" customHeight="1" x14ac:dyDescent="0.15">
      <c r="A71" s="7">
        <v>2023.08</v>
      </c>
      <c r="B71" s="5">
        <v>6</v>
      </c>
      <c r="C71" s="5">
        <v>15415719</v>
      </c>
      <c r="D71" s="5">
        <v>5</v>
      </c>
      <c r="E71" s="5">
        <v>11105243</v>
      </c>
      <c r="F71" s="5">
        <v>0</v>
      </c>
      <c r="G71" s="5">
        <v>120664</v>
      </c>
      <c r="H71" s="5">
        <v>11225907</v>
      </c>
      <c r="I71" s="5">
        <v>4189812</v>
      </c>
      <c r="J71" s="5">
        <v>544</v>
      </c>
      <c r="K71" s="5">
        <v>1133325895</v>
      </c>
      <c r="L71" s="19"/>
      <c r="M71" s="5">
        <v>6</v>
      </c>
      <c r="N71" s="5">
        <v>15415719</v>
      </c>
      <c r="O71" s="5">
        <v>5</v>
      </c>
      <c r="P71" s="5">
        <v>11105243</v>
      </c>
      <c r="Q71" s="5">
        <v>0</v>
      </c>
      <c r="R71" s="5">
        <v>120664</v>
      </c>
      <c r="S71" s="5">
        <v>11225907</v>
      </c>
      <c r="T71" s="5">
        <v>4189812</v>
      </c>
      <c r="U71" s="5">
        <v>544</v>
      </c>
      <c r="V71" s="5">
        <v>1131336195</v>
      </c>
      <c r="W71" s="19"/>
      <c r="X71" s="5">
        <v>0</v>
      </c>
      <c r="Y71" s="5">
        <v>2809900</v>
      </c>
      <c r="Z71" s="5">
        <v>0</v>
      </c>
      <c r="AA71" s="5">
        <v>0</v>
      </c>
      <c r="AB71" s="5">
        <v>0</v>
      </c>
      <c r="AC71" s="5">
        <v>0</v>
      </c>
      <c r="AD71" s="5">
        <v>0</v>
      </c>
      <c r="AE71" s="5">
        <v>2809900</v>
      </c>
      <c r="AF71" s="5">
        <v>216</v>
      </c>
      <c r="AG71" s="5">
        <v>511697084</v>
      </c>
      <c r="AH71" s="19"/>
      <c r="AI71" s="5">
        <v>0</v>
      </c>
      <c r="AJ71" s="5">
        <v>3255823</v>
      </c>
      <c r="AK71" s="5">
        <v>0</v>
      </c>
      <c r="AL71" s="5">
        <v>0</v>
      </c>
      <c r="AM71" s="5">
        <v>0</v>
      </c>
      <c r="AN71" s="5">
        <v>0</v>
      </c>
      <c r="AO71" s="5">
        <v>0</v>
      </c>
      <c r="AP71" s="5">
        <v>3255823</v>
      </c>
      <c r="AQ71" s="5">
        <v>40</v>
      </c>
      <c r="AR71" s="5">
        <v>330909890</v>
      </c>
      <c r="AS71" s="19"/>
      <c r="AT71" s="5">
        <v>0</v>
      </c>
      <c r="AU71" s="5">
        <v>249900</v>
      </c>
      <c r="AV71" s="5">
        <v>0</v>
      </c>
      <c r="AW71" s="5">
        <v>0</v>
      </c>
      <c r="AX71" s="5">
        <v>0</v>
      </c>
      <c r="AY71" s="5">
        <v>20000</v>
      </c>
      <c r="AZ71" s="5">
        <v>20000</v>
      </c>
      <c r="BA71" s="5">
        <v>229900</v>
      </c>
      <c r="BB71" s="5">
        <v>12</v>
      </c>
      <c r="BC71" s="5">
        <v>12332500</v>
      </c>
      <c r="BD71" s="19"/>
      <c r="BE71" s="5">
        <v>0</v>
      </c>
      <c r="BF71" s="5">
        <v>0</v>
      </c>
      <c r="BG71" s="5">
        <v>0</v>
      </c>
      <c r="BH71" s="5">
        <v>0</v>
      </c>
      <c r="BI71" s="5">
        <v>0</v>
      </c>
      <c r="BJ71" s="5">
        <v>0</v>
      </c>
      <c r="BK71" s="5">
        <v>0</v>
      </c>
      <c r="BL71" s="5">
        <v>0</v>
      </c>
      <c r="BM71" s="5">
        <v>0</v>
      </c>
      <c r="BN71" s="5">
        <v>0</v>
      </c>
      <c r="BO71" s="19"/>
      <c r="BP71" s="6">
        <v>1</v>
      </c>
      <c r="BQ71" s="6">
        <v>2501268</v>
      </c>
      <c r="BR71" s="6">
        <v>0</v>
      </c>
      <c r="BS71" s="6">
        <v>0</v>
      </c>
      <c r="BT71" s="6">
        <v>0</v>
      </c>
      <c r="BU71" s="6">
        <v>0</v>
      </c>
      <c r="BV71" s="6">
        <v>0</v>
      </c>
      <c r="BW71" s="6">
        <v>2501268</v>
      </c>
      <c r="BX71" s="6">
        <v>24</v>
      </c>
      <c r="BY71" s="6">
        <v>145514605</v>
      </c>
      <c r="BZ71" s="19"/>
      <c r="CA71" s="5">
        <v>1</v>
      </c>
      <c r="CB71" s="5">
        <v>2899100</v>
      </c>
      <c r="CC71" s="5">
        <v>1</v>
      </c>
      <c r="CD71" s="5">
        <v>3126400</v>
      </c>
      <c r="CE71" s="5">
        <v>0</v>
      </c>
      <c r="CF71" s="5">
        <v>0</v>
      </c>
      <c r="CG71" s="5">
        <v>3126400</v>
      </c>
      <c r="CH71" s="5">
        <v>-227300</v>
      </c>
      <c r="CI71" s="5">
        <v>25</v>
      </c>
      <c r="CJ71" s="5">
        <v>73196859</v>
      </c>
      <c r="CK71" s="19"/>
      <c r="CL71" s="5">
        <v>0</v>
      </c>
      <c r="CM71" s="5">
        <v>0</v>
      </c>
      <c r="CN71" s="5">
        <v>0</v>
      </c>
      <c r="CO71" s="5">
        <v>0</v>
      </c>
      <c r="CP71" s="5">
        <v>0</v>
      </c>
      <c r="CQ71" s="5">
        <v>0</v>
      </c>
      <c r="CR71" s="5">
        <v>0</v>
      </c>
      <c r="CS71" s="5">
        <v>0</v>
      </c>
      <c r="CT71" s="5">
        <v>0</v>
      </c>
      <c r="CU71" s="5">
        <v>0</v>
      </c>
      <c r="CV71" s="19"/>
      <c r="CW71" s="5">
        <v>0</v>
      </c>
      <c r="CX71" s="5">
        <v>0</v>
      </c>
      <c r="CY71" s="5">
        <v>0</v>
      </c>
      <c r="CZ71" s="5">
        <v>0</v>
      </c>
      <c r="DA71" s="5">
        <v>0</v>
      </c>
      <c r="DB71" s="5">
        <v>0</v>
      </c>
      <c r="DC71" s="5">
        <v>0</v>
      </c>
      <c r="DD71" s="5">
        <v>0</v>
      </c>
      <c r="DE71" s="5">
        <v>0</v>
      </c>
      <c r="DF71" s="5">
        <v>0</v>
      </c>
      <c r="DG71" s="19"/>
      <c r="DH71" s="5">
        <v>1</v>
      </c>
      <c r="DI71" s="5">
        <v>3499990</v>
      </c>
      <c r="DJ71" s="5">
        <v>2</v>
      </c>
      <c r="DK71" s="5">
        <v>7899980</v>
      </c>
      <c r="DL71" s="5">
        <v>0</v>
      </c>
      <c r="DM71" s="5">
        <v>0</v>
      </c>
      <c r="DN71" s="5">
        <v>7899980</v>
      </c>
      <c r="DO71" s="5">
        <v>-4399990</v>
      </c>
      <c r="DP71" s="5">
        <v>14</v>
      </c>
      <c r="DQ71" s="5">
        <v>44899650</v>
      </c>
      <c r="DR71" s="19"/>
      <c r="DS71" s="5">
        <v>3</v>
      </c>
      <c r="DT71" s="5">
        <v>199738</v>
      </c>
      <c r="DU71" s="5">
        <v>2</v>
      </c>
      <c r="DV71" s="5">
        <v>78863</v>
      </c>
      <c r="DW71" s="5">
        <v>0</v>
      </c>
      <c r="DX71" s="5">
        <v>100664</v>
      </c>
      <c r="DY71" s="5">
        <v>179527</v>
      </c>
      <c r="DZ71" s="5">
        <v>20211</v>
      </c>
      <c r="EA71" s="5">
        <v>213</v>
      </c>
      <c r="EB71" s="5">
        <v>12785607</v>
      </c>
      <c r="EC71" s="19"/>
      <c r="ED71" s="5"/>
      <c r="EE71" s="5">
        <v>0</v>
      </c>
      <c r="EF71" s="5"/>
      <c r="EG71" s="5">
        <v>0</v>
      </c>
      <c r="EH71" s="5">
        <v>0</v>
      </c>
      <c r="EI71" s="5">
        <v>0</v>
      </c>
      <c r="EJ71" s="5">
        <v>0</v>
      </c>
      <c r="EK71" s="5">
        <v>0</v>
      </c>
      <c r="EL71" s="5"/>
      <c r="EM71" s="5">
        <v>1989700</v>
      </c>
    </row>
    <row r="72" spans="1:143" s="93" customFormat="1" ht="17.25" customHeight="1" x14ac:dyDescent="0.15">
      <c r="A72" s="7">
        <v>2023.09</v>
      </c>
      <c r="B72" s="5">
        <v>6</v>
      </c>
      <c r="C72" s="5">
        <v>16285381</v>
      </c>
      <c r="D72" s="5">
        <v>10</v>
      </c>
      <c r="E72" s="5">
        <v>28288156</v>
      </c>
      <c r="F72" s="5">
        <v>0</v>
      </c>
      <c r="G72" s="5">
        <v>120233</v>
      </c>
      <c r="H72" s="5">
        <v>28408389</v>
      </c>
      <c r="I72" s="5">
        <v>-12123008</v>
      </c>
      <c r="J72" s="5">
        <v>540</v>
      </c>
      <c r="K72" s="5">
        <v>1121202887</v>
      </c>
      <c r="L72" s="19"/>
      <c r="M72" s="5">
        <v>6</v>
      </c>
      <c r="N72" s="5">
        <v>16285381</v>
      </c>
      <c r="O72" s="5">
        <v>10</v>
      </c>
      <c r="P72" s="5">
        <v>28214156</v>
      </c>
      <c r="Q72" s="5">
        <v>0</v>
      </c>
      <c r="R72" s="5">
        <v>120233</v>
      </c>
      <c r="S72" s="5">
        <v>28334389</v>
      </c>
      <c r="T72" s="5">
        <v>-12049008</v>
      </c>
      <c r="U72" s="5">
        <v>540</v>
      </c>
      <c r="V72" s="5">
        <v>1119287187</v>
      </c>
      <c r="W72" s="19"/>
      <c r="X72" s="5">
        <v>0</v>
      </c>
      <c r="Y72" s="5">
        <v>3387700</v>
      </c>
      <c r="Z72" s="5">
        <v>1</v>
      </c>
      <c r="AA72" s="5">
        <v>2190500</v>
      </c>
      <c r="AB72" s="5">
        <v>0</v>
      </c>
      <c r="AC72" s="5">
        <v>0</v>
      </c>
      <c r="AD72" s="5">
        <v>2190500</v>
      </c>
      <c r="AE72" s="5">
        <v>1197200</v>
      </c>
      <c r="AF72" s="5">
        <v>215</v>
      </c>
      <c r="AG72" s="5">
        <v>512894284</v>
      </c>
      <c r="AH72" s="19"/>
      <c r="AI72" s="5">
        <v>0</v>
      </c>
      <c r="AJ72" s="5">
        <v>3105101</v>
      </c>
      <c r="AK72" s="5">
        <v>2</v>
      </c>
      <c r="AL72" s="5">
        <v>9154076</v>
      </c>
      <c r="AM72" s="5">
        <v>0</v>
      </c>
      <c r="AN72" s="5">
        <v>0</v>
      </c>
      <c r="AO72" s="5">
        <v>9154076</v>
      </c>
      <c r="AP72" s="5">
        <v>-6048975</v>
      </c>
      <c r="AQ72" s="5">
        <v>38</v>
      </c>
      <c r="AR72" s="5">
        <v>324860915</v>
      </c>
      <c r="AS72" s="19"/>
      <c r="AT72" s="5">
        <v>0</v>
      </c>
      <c r="AU72" s="5">
        <v>0</v>
      </c>
      <c r="AV72" s="5">
        <v>1</v>
      </c>
      <c r="AW72" s="5">
        <v>541600</v>
      </c>
      <c r="AX72" s="5">
        <v>0</v>
      </c>
      <c r="AY72" s="5">
        <v>20100</v>
      </c>
      <c r="AZ72" s="5">
        <v>561700</v>
      </c>
      <c r="BA72" s="5">
        <v>-561700</v>
      </c>
      <c r="BB72" s="5">
        <v>11</v>
      </c>
      <c r="BC72" s="5">
        <v>11770800</v>
      </c>
      <c r="BD72" s="19"/>
      <c r="BE72" s="5">
        <v>0</v>
      </c>
      <c r="BF72" s="5">
        <v>0</v>
      </c>
      <c r="BG72" s="5">
        <v>0</v>
      </c>
      <c r="BH72" s="5">
        <v>0</v>
      </c>
      <c r="BI72" s="5">
        <v>0</v>
      </c>
      <c r="BJ72" s="5">
        <v>0</v>
      </c>
      <c r="BK72" s="5">
        <v>0</v>
      </c>
      <c r="BL72" s="5">
        <v>0</v>
      </c>
      <c r="BM72" s="5">
        <v>0</v>
      </c>
      <c r="BN72" s="5">
        <v>0</v>
      </c>
      <c r="BO72" s="19"/>
      <c r="BP72" s="6">
        <v>1</v>
      </c>
      <c r="BQ72" s="6">
        <v>3099269</v>
      </c>
      <c r="BR72" s="6">
        <v>1</v>
      </c>
      <c r="BS72" s="6">
        <v>6656400</v>
      </c>
      <c r="BT72" s="6">
        <v>0</v>
      </c>
      <c r="BU72" s="6">
        <v>0</v>
      </c>
      <c r="BV72" s="6">
        <v>6656400</v>
      </c>
      <c r="BW72" s="6">
        <v>-3557131</v>
      </c>
      <c r="BX72" s="6">
        <v>24</v>
      </c>
      <c r="BY72" s="6">
        <v>141957474</v>
      </c>
      <c r="BZ72" s="19"/>
      <c r="CA72" s="5">
        <v>1</v>
      </c>
      <c r="CB72" s="5">
        <v>2899300</v>
      </c>
      <c r="CC72" s="5">
        <v>1</v>
      </c>
      <c r="CD72" s="5">
        <v>3196200</v>
      </c>
      <c r="CE72" s="5">
        <v>0</v>
      </c>
      <c r="CF72" s="5">
        <v>0</v>
      </c>
      <c r="CG72" s="5">
        <v>3196200</v>
      </c>
      <c r="CH72" s="5">
        <v>-296900</v>
      </c>
      <c r="CI72" s="5">
        <v>25</v>
      </c>
      <c r="CJ72" s="5">
        <v>72899959</v>
      </c>
      <c r="CK72" s="19"/>
      <c r="CL72" s="5">
        <v>0</v>
      </c>
      <c r="CM72" s="5">
        <v>0</v>
      </c>
      <c r="CN72" s="5">
        <v>0</v>
      </c>
      <c r="CO72" s="5">
        <v>0</v>
      </c>
      <c r="CP72" s="5">
        <v>0</v>
      </c>
      <c r="CQ72" s="5">
        <v>0</v>
      </c>
      <c r="CR72" s="5">
        <v>0</v>
      </c>
      <c r="CS72" s="5">
        <v>0</v>
      </c>
      <c r="CT72" s="5">
        <v>0</v>
      </c>
      <c r="CU72" s="5">
        <v>0</v>
      </c>
      <c r="CV72" s="19"/>
      <c r="CW72" s="5">
        <v>0</v>
      </c>
      <c r="CX72" s="5">
        <v>0</v>
      </c>
      <c r="CY72" s="5">
        <v>0</v>
      </c>
      <c r="CZ72" s="5">
        <v>0</v>
      </c>
      <c r="DA72" s="5">
        <v>0</v>
      </c>
      <c r="DB72" s="5">
        <v>0</v>
      </c>
      <c r="DC72" s="5">
        <v>0</v>
      </c>
      <c r="DD72" s="5">
        <v>0</v>
      </c>
      <c r="DE72" s="5">
        <v>0</v>
      </c>
      <c r="DF72" s="5">
        <v>0</v>
      </c>
      <c r="DG72" s="19"/>
      <c r="DH72" s="5">
        <v>1</v>
      </c>
      <c r="DI72" s="5">
        <v>3499990</v>
      </c>
      <c r="DJ72" s="5">
        <v>2</v>
      </c>
      <c r="DK72" s="5">
        <v>6399980</v>
      </c>
      <c r="DL72" s="5">
        <v>0</v>
      </c>
      <c r="DM72" s="5">
        <v>0</v>
      </c>
      <c r="DN72" s="5">
        <v>6399980</v>
      </c>
      <c r="DO72" s="5">
        <v>-2899990</v>
      </c>
      <c r="DP72" s="5">
        <v>13</v>
      </c>
      <c r="DQ72" s="5">
        <v>41999660</v>
      </c>
      <c r="DR72" s="19"/>
      <c r="DS72" s="5">
        <v>3</v>
      </c>
      <c r="DT72" s="5">
        <v>294020</v>
      </c>
      <c r="DU72" s="5">
        <v>2</v>
      </c>
      <c r="DV72" s="5">
        <v>75400</v>
      </c>
      <c r="DW72" s="5">
        <v>0</v>
      </c>
      <c r="DX72" s="5">
        <v>100133</v>
      </c>
      <c r="DY72" s="5">
        <v>175533</v>
      </c>
      <c r="DZ72" s="5">
        <v>118488</v>
      </c>
      <c r="EA72" s="5">
        <v>214</v>
      </c>
      <c r="EB72" s="5">
        <v>12904095</v>
      </c>
      <c r="EC72" s="19"/>
      <c r="ED72" s="5"/>
      <c r="EE72" s="5">
        <v>0</v>
      </c>
      <c r="EF72" s="5"/>
      <c r="EG72" s="5">
        <v>74000</v>
      </c>
      <c r="EH72" s="5">
        <v>0</v>
      </c>
      <c r="EI72" s="5">
        <v>0</v>
      </c>
      <c r="EJ72" s="5">
        <v>74000</v>
      </c>
      <c r="EK72" s="5">
        <v>-74000</v>
      </c>
      <c r="EL72" s="5"/>
      <c r="EM72" s="5">
        <v>1915700</v>
      </c>
    </row>
    <row r="73" spans="1:143" s="93" customFormat="1" ht="17.25" customHeight="1" x14ac:dyDescent="0.15">
      <c r="A73" s="7" t="s">
        <v>295</v>
      </c>
      <c r="B73" s="5">
        <v>10</v>
      </c>
      <c r="C73" s="5">
        <v>17106070</v>
      </c>
      <c r="D73" s="5">
        <v>5</v>
      </c>
      <c r="E73" s="5">
        <v>6902564</v>
      </c>
      <c r="F73" s="5">
        <v>0</v>
      </c>
      <c r="G73" s="5">
        <v>117874</v>
      </c>
      <c r="H73" s="5">
        <v>7020439</v>
      </c>
      <c r="I73" s="5">
        <v>10085631</v>
      </c>
      <c r="J73" s="5">
        <v>545</v>
      </c>
      <c r="K73" s="5">
        <v>1131288518</v>
      </c>
      <c r="L73" s="19"/>
      <c r="M73" s="5">
        <v>10</v>
      </c>
      <c r="N73" s="5">
        <v>17106070</v>
      </c>
      <c r="O73" s="5">
        <v>5</v>
      </c>
      <c r="P73" s="5">
        <v>6902564</v>
      </c>
      <c r="Q73" s="5">
        <v>0</v>
      </c>
      <c r="R73" s="5">
        <v>117874</v>
      </c>
      <c r="S73" s="5">
        <v>7020439</v>
      </c>
      <c r="T73" s="5">
        <v>10085631</v>
      </c>
      <c r="U73" s="5">
        <v>545</v>
      </c>
      <c r="V73" s="5">
        <v>1129372818</v>
      </c>
      <c r="W73" s="19"/>
      <c r="X73" s="5">
        <v>2</v>
      </c>
      <c r="Y73" s="5">
        <v>3098400</v>
      </c>
      <c r="Z73" s="5">
        <v>0</v>
      </c>
      <c r="AA73" s="5">
        <v>0</v>
      </c>
      <c r="AB73" s="5">
        <v>0</v>
      </c>
      <c r="AC73" s="5">
        <v>0</v>
      </c>
      <c r="AD73" s="5">
        <v>0</v>
      </c>
      <c r="AE73" s="5">
        <v>3098400</v>
      </c>
      <c r="AF73" s="5">
        <v>217</v>
      </c>
      <c r="AG73" s="5">
        <v>515992684</v>
      </c>
      <c r="AH73" s="19"/>
      <c r="AI73" s="5">
        <v>1</v>
      </c>
      <c r="AJ73" s="5">
        <v>2916493</v>
      </c>
      <c r="AK73" s="5">
        <v>0</v>
      </c>
      <c r="AL73" s="5">
        <v>0</v>
      </c>
      <c r="AM73" s="5">
        <v>0</v>
      </c>
      <c r="AN73" s="5">
        <v>0</v>
      </c>
      <c r="AO73" s="5">
        <v>0</v>
      </c>
      <c r="AP73" s="5">
        <v>2916493</v>
      </c>
      <c r="AQ73" s="5">
        <v>39</v>
      </c>
      <c r="AR73" s="5">
        <v>327777408</v>
      </c>
      <c r="AS73" s="19"/>
      <c r="AT73" s="5">
        <v>0</v>
      </c>
      <c r="AU73" s="5">
        <v>0</v>
      </c>
      <c r="AV73" s="5">
        <v>0</v>
      </c>
      <c r="AW73" s="5">
        <v>0</v>
      </c>
      <c r="AX73" s="5">
        <v>0</v>
      </c>
      <c r="AY73" s="5">
        <v>20200</v>
      </c>
      <c r="AZ73" s="5">
        <v>20200</v>
      </c>
      <c r="BA73" s="5">
        <v>-20200</v>
      </c>
      <c r="BB73" s="5">
        <v>11</v>
      </c>
      <c r="BC73" s="5">
        <v>11750600</v>
      </c>
      <c r="BD73" s="19"/>
      <c r="BE73" s="5">
        <v>0</v>
      </c>
      <c r="BF73" s="5">
        <v>0</v>
      </c>
      <c r="BG73" s="5">
        <v>0</v>
      </c>
      <c r="BH73" s="5">
        <v>0</v>
      </c>
      <c r="BI73" s="5">
        <v>0</v>
      </c>
      <c r="BJ73" s="5">
        <v>0</v>
      </c>
      <c r="BK73" s="5">
        <v>0</v>
      </c>
      <c r="BL73" s="5">
        <v>0</v>
      </c>
      <c r="BM73" s="5">
        <v>0</v>
      </c>
      <c r="BN73" s="5">
        <v>0</v>
      </c>
      <c r="BO73" s="19"/>
      <c r="BP73" s="6">
        <v>1</v>
      </c>
      <c r="BQ73" s="6">
        <v>2676504</v>
      </c>
      <c r="BR73" s="6">
        <v>0</v>
      </c>
      <c r="BS73" s="6">
        <v>0</v>
      </c>
      <c r="BT73" s="6">
        <v>0</v>
      </c>
      <c r="BU73" s="6">
        <v>0</v>
      </c>
      <c r="BV73" s="6">
        <v>0</v>
      </c>
      <c r="BW73" s="6">
        <v>2676504</v>
      </c>
      <c r="BX73" s="6">
        <v>25</v>
      </c>
      <c r="BY73" s="6">
        <v>144633978</v>
      </c>
      <c r="BZ73" s="19"/>
      <c r="CA73" s="5">
        <v>1</v>
      </c>
      <c r="CB73" s="5">
        <v>3077600</v>
      </c>
      <c r="CC73" s="5">
        <v>1</v>
      </c>
      <c r="CD73" s="5">
        <v>3122200</v>
      </c>
      <c r="CE73" s="5">
        <v>0</v>
      </c>
      <c r="CF73" s="5">
        <v>0</v>
      </c>
      <c r="CG73" s="5">
        <v>3122200</v>
      </c>
      <c r="CH73" s="5">
        <v>-44600</v>
      </c>
      <c r="CI73" s="5">
        <v>25</v>
      </c>
      <c r="CJ73" s="5">
        <v>72855359</v>
      </c>
      <c r="CK73" s="19"/>
      <c r="CL73" s="5">
        <v>0</v>
      </c>
      <c r="CM73" s="5">
        <v>0</v>
      </c>
      <c r="CN73" s="5">
        <v>0</v>
      </c>
      <c r="CO73" s="5">
        <v>0</v>
      </c>
      <c r="CP73" s="5">
        <v>0</v>
      </c>
      <c r="CQ73" s="5">
        <v>0</v>
      </c>
      <c r="CR73" s="5">
        <v>0</v>
      </c>
      <c r="CS73" s="5">
        <v>0</v>
      </c>
      <c r="CT73" s="5">
        <v>0</v>
      </c>
      <c r="CU73" s="5">
        <v>0</v>
      </c>
      <c r="CV73" s="19"/>
      <c r="CW73" s="5">
        <v>0</v>
      </c>
      <c r="CX73" s="5">
        <v>0</v>
      </c>
      <c r="CY73" s="5">
        <v>0</v>
      </c>
      <c r="CZ73" s="5">
        <v>0</v>
      </c>
      <c r="DA73" s="5">
        <v>0</v>
      </c>
      <c r="DB73" s="5">
        <v>0</v>
      </c>
      <c r="DC73" s="5">
        <v>0</v>
      </c>
      <c r="DD73" s="5">
        <v>0</v>
      </c>
      <c r="DE73" s="5">
        <v>0</v>
      </c>
      <c r="DF73" s="5">
        <v>0</v>
      </c>
      <c r="DG73" s="19"/>
      <c r="DH73" s="5">
        <v>2</v>
      </c>
      <c r="DI73" s="5">
        <v>4999970</v>
      </c>
      <c r="DJ73" s="5">
        <v>1</v>
      </c>
      <c r="DK73" s="5">
        <v>3499960</v>
      </c>
      <c r="DL73" s="5">
        <v>0</v>
      </c>
      <c r="DM73" s="5">
        <v>0</v>
      </c>
      <c r="DN73" s="5">
        <v>3499960</v>
      </c>
      <c r="DO73" s="5">
        <v>1500010</v>
      </c>
      <c r="DP73" s="5">
        <v>14</v>
      </c>
      <c r="DQ73" s="5">
        <v>43499670</v>
      </c>
      <c r="DR73" s="19"/>
      <c r="DS73" s="5">
        <v>3</v>
      </c>
      <c r="DT73" s="5">
        <v>337103</v>
      </c>
      <c r="DU73" s="5">
        <v>3</v>
      </c>
      <c r="DV73" s="5">
        <v>280404</v>
      </c>
      <c r="DW73" s="5">
        <v>0</v>
      </c>
      <c r="DX73" s="5">
        <v>97674</v>
      </c>
      <c r="DY73" s="5">
        <v>378079</v>
      </c>
      <c r="DZ73" s="5">
        <v>-40976</v>
      </c>
      <c r="EA73" s="5">
        <v>214</v>
      </c>
      <c r="EB73" s="5">
        <v>12863118</v>
      </c>
      <c r="EC73" s="19"/>
      <c r="ED73" s="5"/>
      <c r="EE73" s="5">
        <v>0</v>
      </c>
      <c r="EF73" s="5"/>
      <c r="EG73" s="5">
        <v>0</v>
      </c>
      <c r="EH73" s="5">
        <v>0</v>
      </c>
      <c r="EI73" s="5">
        <v>0</v>
      </c>
      <c r="EJ73" s="5">
        <v>0</v>
      </c>
      <c r="EK73" s="5">
        <v>0</v>
      </c>
      <c r="EL73" s="5"/>
      <c r="EM73" s="5">
        <v>1915700</v>
      </c>
    </row>
    <row r="74" spans="1:143" s="93" customFormat="1" ht="17.25" customHeight="1" x14ac:dyDescent="0.15">
      <c r="A74" s="7">
        <v>2023.11</v>
      </c>
      <c r="B74" s="5">
        <v>7</v>
      </c>
      <c r="C74" s="5">
        <v>17955487</v>
      </c>
      <c r="D74" s="5">
        <v>4</v>
      </c>
      <c r="E74" s="5">
        <v>6620193</v>
      </c>
      <c r="F74" s="5">
        <v>0</v>
      </c>
      <c r="G74" s="5">
        <v>116289</v>
      </c>
      <c r="H74" s="5">
        <v>6736483</v>
      </c>
      <c r="I74" s="5">
        <v>11219005</v>
      </c>
      <c r="J74" s="5">
        <v>548</v>
      </c>
      <c r="K74" s="5">
        <v>1142507523</v>
      </c>
      <c r="L74" s="19"/>
      <c r="M74" s="5">
        <v>7</v>
      </c>
      <c r="N74" s="5">
        <v>17955487</v>
      </c>
      <c r="O74" s="5">
        <v>4</v>
      </c>
      <c r="P74" s="5">
        <v>6620193</v>
      </c>
      <c r="Q74" s="5">
        <v>0</v>
      </c>
      <c r="R74" s="5">
        <v>116289</v>
      </c>
      <c r="S74" s="5">
        <v>6736483</v>
      </c>
      <c r="T74" s="5">
        <v>11219005</v>
      </c>
      <c r="U74" s="5">
        <v>548</v>
      </c>
      <c r="V74" s="5">
        <v>1140591823</v>
      </c>
      <c r="W74" s="19"/>
      <c r="X74" s="5">
        <v>0</v>
      </c>
      <c r="Y74" s="5">
        <v>3498500</v>
      </c>
      <c r="Z74" s="5">
        <v>0</v>
      </c>
      <c r="AA74" s="5">
        <v>0</v>
      </c>
      <c r="AB74" s="5">
        <v>0</v>
      </c>
      <c r="AC74" s="5">
        <v>0</v>
      </c>
      <c r="AD74" s="5">
        <v>0</v>
      </c>
      <c r="AE74" s="5">
        <v>3498500</v>
      </c>
      <c r="AF74" s="5">
        <v>217</v>
      </c>
      <c r="AG74" s="5">
        <v>519491184</v>
      </c>
      <c r="AH74" s="19"/>
      <c r="AI74" s="5">
        <v>0</v>
      </c>
      <c r="AJ74" s="5">
        <v>2949113</v>
      </c>
      <c r="AK74" s="5">
        <v>0</v>
      </c>
      <c r="AL74" s="5">
        <v>0</v>
      </c>
      <c r="AM74" s="5">
        <v>0</v>
      </c>
      <c r="AN74" s="5">
        <v>0</v>
      </c>
      <c r="AO74" s="5">
        <v>0</v>
      </c>
      <c r="AP74" s="5">
        <v>2949113</v>
      </c>
      <c r="AQ74" s="5">
        <v>39</v>
      </c>
      <c r="AR74" s="5">
        <v>330726521</v>
      </c>
      <c r="AS74" s="19"/>
      <c r="AT74" s="5">
        <v>0</v>
      </c>
      <c r="AU74" s="5">
        <v>249900</v>
      </c>
      <c r="AV74" s="5">
        <v>0</v>
      </c>
      <c r="AW74" s="5">
        <v>0</v>
      </c>
      <c r="AX74" s="5">
        <v>0</v>
      </c>
      <c r="AY74" s="5">
        <v>20000</v>
      </c>
      <c r="AZ74" s="5">
        <v>20000</v>
      </c>
      <c r="BA74" s="5">
        <v>229900</v>
      </c>
      <c r="BB74" s="5">
        <v>11</v>
      </c>
      <c r="BC74" s="5">
        <v>11980500</v>
      </c>
      <c r="BD74" s="19"/>
      <c r="BE74" s="5">
        <v>0</v>
      </c>
      <c r="BF74" s="5">
        <v>0</v>
      </c>
      <c r="BG74" s="5">
        <v>0</v>
      </c>
      <c r="BH74" s="5">
        <v>0</v>
      </c>
      <c r="BI74" s="5">
        <v>0</v>
      </c>
      <c r="BJ74" s="5">
        <v>0</v>
      </c>
      <c r="BK74" s="5">
        <v>0</v>
      </c>
      <c r="BL74" s="5">
        <v>0</v>
      </c>
      <c r="BM74" s="5">
        <v>0</v>
      </c>
      <c r="BN74" s="5">
        <v>0</v>
      </c>
      <c r="BO74" s="19"/>
      <c r="BP74" s="6">
        <v>1</v>
      </c>
      <c r="BQ74" s="6">
        <v>2977598</v>
      </c>
      <c r="BR74" s="6">
        <v>0</v>
      </c>
      <c r="BS74" s="6">
        <v>0</v>
      </c>
      <c r="BT74" s="6">
        <v>0</v>
      </c>
      <c r="BU74" s="6">
        <v>0</v>
      </c>
      <c r="BV74" s="6">
        <v>0</v>
      </c>
      <c r="BW74" s="6">
        <v>2977598</v>
      </c>
      <c r="BX74" s="6">
        <v>26</v>
      </c>
      <c r="BY74" s="6">
        <v>147611576</v>
      </c>
      <c r="BZ74" s="19"/>
      <c r="CA74" s="5">
        <v>1</v>
      </c>
      <c r="CB74" s="5">
        <v>2934530</v>
      </c>
      <c r="CC74" s="5">
        <v>1</v>
      </c>
      <c r="CD74" s="5">
        <v>3053900</v>
      </c>
      <c r="CE74" s="5">
        <v>0</v>
      </c>
      <c r="CF74" s="5">
        <v>0</v>
      </c>
      <c r="CG74" s="5">
        <v>3053900</v>
      </c>
      <c r="CH74" s="5">
        <v>-119370</v>
      </c>
      <c r="CI74" s="5">
        <v>25</v>
      </c>
      <c r="CJ74" s="5">
        <v>72735989</v>
      </c>
      <c r="CK74" s="19"/>
      <c r="CL74" s="5">
        <v>0</v>
      </c>
      <c r="CM74" s="5">
        <v>0</v>
      </c>
      <c r="CN74" s="5">
        <v>0</v>
      </c>
      <c r="CO74" s="5">
        <v>0</v>
      </c>
      <c r="CP74" s="5">
        <v>0</v>
      </c>
      <c r="CQ74" s="5">
        <v>0</v>
      </c>
      <c r="CR74" s="5">
        <v>0</v>
      </c>
      <c r="CS74" s="5">
        <v>0</v>
      </c>
      <c r="CT74" s="5">
        <v>0</v>
      </c>
      <c r="CU74" s="5">
        <v>0</v>
      </c>
      <c r="CV74" s="19"/>
      <c r="CW74" s="5">
        <v>0</v>
      </c>
      <c r="CX74" s="5">
        <v>0</v>
      </c>
      <c r="CY74" s="5">
        <v>0</v>
      </c>
      <c r="CZ74" s="5">
        <v>0</v>
      </c>
      <c r="DA74" s="5">
        <v>0</v>
      </c>
      <c r="DB74" s="5">
        <v>0</v>
      </c>
      <c r="DC74" s="5">
        <v>0</v>
      </c>
      <c r="DD74" s="5">
        <v>0</v>
      </c>
      <c r="DE74" s="5">
        <v>0</v>
      </c>
      <c r="DF74" s="5">
        <v>0</v>
      </c>
      <c r="DG74" s="19"/>
      <c r="DH74" s="5">
        <v>2</v>
      </c>
      <c r="DI74" s="5">
        <v>4999980</v>
      </c>
      <c r="DJ74" s="5">
        <v>1</v>
      </c>
      <c r="DK74" s="5">
        <v>3499970</v>
      </c>
      <c r="DL74" s="5">
        <v>0</v>
      </c>
      <c r="DM74" s="5">
        <v>0</v>
      </c>
      <c r="DN74" s="5">
        <v>3499970</v>
      </c>
      <c r="DO74" s="5">
        <v>1500010</v>
      </c>
      <c r="DP74" s="5">
        <v>15</v>
      </c>
      <c r="DQ74" s="5">
        <v>44999680</v>
      </c>
      <c r="DR74" s="19"/>
      <c r="DS74" s="5">
        <v>3</v>
      </c>
      <c r="DT74" s="5">
        <v>345867</v>
      </c>
      <c r="DU74" s="5">
        <v>2</v>
      </c>
      <c r="DV74" s="5">
        <v>66323</v>
      </c>
      <c r="DW74" s="5">
        <v>0</v>
      </c>
      <c r="DX74" s="5">
        <v>96289</v>
      </c>
      <c r="DY74" s="5">
        <v>162613</v>
      </c>
      <c r="DZ74" s="5">
        <v>183254</v>
      </c>
      <c r="EA74" s="5">
        <v>215</v>
      </c>
      <c r="EB74" s="5">
        <v>13046373</v>
      </c>
      <c r="EC74" s="19"/>
      <c r="ED74" s="5"/>
      <c r="EE74" s="5">
        <v>0</v>
      </c>
      <c r="EF74" s="5"/>
      <c r="EG74" s="5">
        <v>0</v>
      </c>
      <c r="EH74" s="5">
        <v>0</v>
      </c>
      <c r="EI74" s="5">
        <v>0</v>
      </c>
      <c r="EJ74" s="5">
        <v>0</v>
      </c>
      <c r="EK74" s="5">
        <v>0</v>
      </c>
      <c r="EL74" s="5"/>
      <c r="EM74" s="5">
        <v>1915700</v>
      </c>
    </row>
    <row r="75" spans="1:143" s="93" customFormat="1" ht="17.25" customHeight="1" x14ac:dyDescent="0.15">
      <c r="A75" s="7">
        <v>2023.12</v>
      </c>
      <c r="B75" s="5">
        <v>6</v>
      </c>
      <c r="C75" s="5">
        <v>18994081</v>
      </c>
      <c r="D75" s="5">
        <v>8</v>
      </c>
      <c r="E75" s="5">
        <v>25236530</v>
      </c>
      <c r="F75" s="5">
        <v>0</v>
      </c>
      <c r="G75" s="5">
        <v>118549</v>
      </c>
      <c r="H75" s="5">
        <v>25355079</v>
      </c>
      <c r="I75" s="5">
        <v>-6360998</v>
      </c>
      <c r="J75" s="5">
        <v>546</v>
      </c>
      <c r="K75" s="5">
        <v>1136146525</v>
      </c>
      <c r="L75" s="19"/>
      <c r="M75" s="5">
        <v>6</v>
      </c>
      <c r="N75" s="5">
        <v>16994161</v>
      </c>
      <c r="O75" s="5">
        <v>8</v>
      </c>
      <c r="P75" s="5">
        <v>25092630</v>
      </c>
      <c r="Q75" s="5">
        <v>0</v>
      </c>
      <c r="R75" s="5">
        <v>118549</v>
      </c>
      <c r="S75" s="5">
        <v>25211179</v>
      </c>
      <c r="T75" s="5">
        <v>-8217018</v>
      </c>
      <c r="U75" s="5">
        <v>546</v>
      </c>
      <c r="V75" s="5">
        <v>1132374805</v>
      </c>
      <c r="W75" s="19"/>
      <c r="X75" s="5">
        <v>0</v>
      </c>
      <c r="Y75" s="5">
        <v>2760200</v>
      </c>
      <c r="Z75" s="5">
        <v>2</v>
      </c>
      <c r="AA75" s="5">
        <v>1962600</v>
      </c>
      <c r="AB75" s="5">
        <v>0</v>
      </c>
      <c r="AC75" s="5">
        <v>12</v>
      </c>
      <c r="AD75" s="5">
        <v>1962612</v>
      </c>
      <c r="AE75" s="5">
        <v>797588</v>
      </c>
      <c r="AF75" s="5">
        <v>215</v>
      </c>
      <c r="AG75" s="5">
        <v>520288772</v>
      </c>
      <c r="AH75" s="19"/>
      <c r="AI75" s="5">
        <v>0</v>
      </c>
      <c r="AJ75" s="5">
        <v>3289504</v>
      </c>
      <c r="AK75" s="5">
        <v>1</v>
      </c>
      <c r="AL75" s="5">
        <v>9587463</v>
      </c>
      <c r="AM75" s="5">
        <v>0</v>
      </c>
      <c r="AN75" s="5">
        <v>0</v>
      </c>
      <c r="AO75" s="5">
        <v>9587463</v>
      </c>
      <c r="AP75" s="5">
        <v>-6297959</v>
      </c>
      <c r="AQ75" s="5">
        <v>38</v>
      </c>
      <c r="AR75" s="5">
        <v>324428563</v>
      </c>
      <c r="AS75" s="19"/>
      <c r="AT75" s="5">
        <v>0</v>
      </c>
      <c r="AU75" s="5">
        <v>0</v>
      </c>
      <c r="AV75" s="5">
        <v>0</v>
      </c>
      <c r="AW75" s="5">
        <v>0</v>
      </c>
      <c r="AX75" s="5">
        <v>0</v>
      </c>
      <c r="AY75" s="5">
        <v>20000</v>
      </c>
      <c r="AZ75" s="5">
        <v>20000</v>
      </c>
      <c r="BA75" s="5">
        <v>-20000</v>
      </c>
      <c r="BB75" s="5">
        <v>11</v>
      </c>
      <c r="BC75" s="5">
        <v>11960500</v>
      </c>
      <c r="BD75" s="19"/>
      <c r="BE75" s="5">
        <v>0</v>
      </c>
      <c r="BF75" s="5">
        <v>0</v>
      </c>
      <c r="BG75" s="5">
        <v>0</v>
      </c>
      <c r="BH75" s="5">
        <v>0</v>
      </c>
      <c r="BI75" s="5">
        <v>0</v>
      </c>
      <c r="BJ75" s="5">
        <v>0</v>
      </c>
      <c r="BK75" s="5">
        <v>0</v>
      </c>
      <c r="BL75" s="5">
        <v>0</v>
      </c>
      <c r="BM75" s="5">
        <v>0</v>
      </c>
      <c r="BN75" s="5">
        <v>0</v>
      </c>
      <c r="BO75" s="19"/>
      <c r="BP75" s="6">
        <v>0</v>
      </c>
      <c r="BQ75" s="6">
        <v>2693980</v>
      </c>
      <c r="BR75" s="6">
        <v>1</v>
      </c>
      <c r="BS75" s="6">
        <v>6962400</v>
      </c>
      <c r="BT75" s="6">
        <v>0</v>
      </c>
      <c r="BU75" s="6">
        <v>0</v>
      </c>
      <c r="BV75" s="6">
        <v>6962400</v>
      </c>
      <c r="BW75" s="6">
        <v>-4268420</v>
      </c>
      <c r="BX75" s="6">
        <v>25</v>
      </c>
      <c r="BY75" s="6">
        <v>143343155</v>
      </c>
      <c r="BZ75" s="19"/>
      <c r="CA75" s="5">
        <v>1</v>
      </c>
      <c r="CB75" s="5">
        <v>2900555</v>
      </c>
      <c r="CC75" s="5">
        <v>1</v>
      </c>
      <c r="CD75" s="5">
        <v>3029900</v>
      </c>
      <c r="CE75" s="5">
        <v>0</v>
      </c>
      <c r="CF75" s="5">
        <v>0</v>
      </c>
      <c r="CG75" s="5">
        <v>3029900</v>
      </c>
      <c r="CH75" s="5">
        <v>-129345</v>
      </c>
      <c r="CI75" s="5">
        <v>25</v>
      </c>
      <c r="CJ75" s="5">
        <v>72606644</v>
      </c>
      <c r="CK75" s="19"/>
      <c r="CL75" s="5">
        <v>0</v>
      </c>
      <c r="CM75" s="5">
        <v>0</v>
      </c>
      <c r="CN75" s="5">
        <v>0</v>
      </c>
      <c r="CO75" s="5">
        <v>0</v>
      </c>
      <c r="CP75" s="5">
        <v>0</v>
      </c>
      <c r="CQ75" s="5">
        <v>0</v>
      </c>
      <c r="CR75" s="5">
        <v>0</v>
      </c>
      <c r="CS75" s="5">
        <v>0</v>
      </c>
      <c r="CT75" s="5">
        <v>0</v>
      </c>
      <c r="CU75" s="5">
        <v>0</v>
      </c>
      <c r="CV75" s="19"/>
      <c r="CW75" s="5">
        <v>0</v>
      </c>
      <c r="CX75" s="5">
        <v>0</v>
      </c>
      <c r="CY75" s="5">
        <v>0</v>
      </c>
      <c r="CZ75" s="5">
        <v>0</v>
      </c>
      <c r="DA75" s="5">
        <v>0</v>
      </c>
      <c r="DB75" s="5">
        <v>0</v>
      </c>
      <c r="DC75" s="5">
        <v>0</v>
      </c>
      <c r="DD75" s="5">
        <v>0</v>
      </c>
      <c r="DE75" s="5">
        <v>0</v>
      </c>
      <c r="DF75" s="5">
        <v>0</v>
      </c>
      <c r="DG75" s="19"/>
      <c r="DH75" s="5">
        <v>2</v>
      </c>
      <c r="DI75" s="5">
        <v>4999950</v>
      </c>
      <c r="DJ75" s="5">
        <v>1</v>
      </c>
      <c r="DK75" s="5">
        <v>3499990</v>
      </c>
      <c r="DL75" s="5">
        <v>0</v>
      </c>
      <c r="DM75" s="5">
        <v>0</v>
      </c>
      <c r="DN75" s="5">
        <v>3499990</v>
      </c>
      <c r="DO75" s="5">
        <v>1499960</v>
      </c>
      <c r="DP75" s="5">
        <v>16</v>
      </c>
      <c r="DQ75" s="5">
        <v>46499640</v>
      </c>
      <c r="DR75" s="19"/>
      <c r="DS75" s="5">
        <v>3</v>
      </c>
      <c r="DT75" s="5">
        <v>349972</v>
      </c>
      <c r="DU75" s="5">
        <v>2</v>
      </c>
      <c r="DV75" s="5">
        <v>50278</v>
      </c>
      <c r="DW75" s="5">
        <v>0</v>
      </c>
      <c r="DX75" s="5">
        <v>98537</v>
      </c>
      <c r="DY75" s="5">
        <v>148814</v>
      </c>
      <c r="DZ75" s="5">
        <v>201158</v>
      </c>
      <c r="EA75" s="5">
        <v>216</v>
      </c>
      <c r="EB75" s="5">
        <v>13247531</v>
      </c>
      <c r="EC75" s="19"/>
      <c r="ED75" s="5"/>
      <c r="EE75" s="5">
        <v>1999920</v>
      </c>
      <c r="EF75" s="5"/>
      <c r="EG75" s="5">
        <v>143900</v>
      </c>
      <c r="EH75" s="5">
        <v>0</v>
      </c>
      <c r="EI75" s="5">
        <v>0</v>
      </c>
      <c r="EJ75" s="5">
        <v>143900</v>
      </c>
      <c r="EK75" s="5">
        <v>1856020</v>
      </c>
      <c r="EL75" s="5"/>
      <c r="EM75" s="5">
        <v>3771720</v>
      </c>
    </row>
    <row r="76" spans="1:143" s="93" customFormat="1" ht="17.25" customHeight="1" x14ac:dyDescent="0.15">
      <c r="A76" s="7">
        <v>2024.01</v>
      </c>
      <c r="B76" s="5">
        <v>10</v>
      </c>
      <c r="C76" s="5">
        <v>17110856</v>
      </c>
      <c r="D76" s="5">
        <v>5</v>
      </c>
      <c r="E76" s="5">
        <v>7052312</v>
      </c>
      <c r="F76" s="5">
        <v>0</v>
      </c>
      <c r="G76" s="5">
        <v>86950</v>
      </c>
      <c r="H76" s="5">
        <v>7139262</v>
      </c>
      <c r="I76" s="5">
        <v>9971594</v>
      </c>
      <c r="J76" s="5">
        <v>551</v>
      </c>
      <c r="K76" s="5">
        <v>1146118119</v>
      </c>
      <c r="L76" s="19"/>
      <c r="M76" s="5">
        <v>10</v>
      </c>
      <c r="N76" s="5">
        <v>17110856</v>
      </c>
      <c r="O76" s="5">
        <v>5</v>
      </c>
      <c r="P76" s="5">
        <v>7052312</v>
      </c>
      <c r="Q76" s="5">
        <v>0</v>
      </c>
      <c r="R76" s="5">
        <v>86950</v>
      </c>
      <c r="S76" s="5">
        <v>7139262</v>
      </c>
      <c r="T76" s="5">
        <v>9971594</v>
      </c>
      <c r="U76" s="5">
        <v>551</v>
      </c>
      <c r="V76" s="5">
        <v>1142346399</v>
      </c>
      <c r="W76" s="19"/>
      <c r="X76" s="5">
        <v>2</v>
      </c>
      <c r="Y76" s="5">
        <v>3297900</v>
      </c>
      <c r="Z76" s="5">
        <v>0</v>
      </c>
      <c r="AA76" s="5">
        <v>0</v>
      </c>
      <c r="AB76" s="5">
        <v>0</v>
      </c>
      <c r="AC76" s="5">
        <v>0</v>
      </c>
      <c r="AD76" s="5">
        <v>0</v>
      </c>
      <c r="AE76" s="5">
        <v>3297900</v>
      </c>
      <c r="AF76" s="5">
        <v>217</v>
      </c>
      <c r="AG76" s="5">
        <v>523586672</v>
      </c>
      <c r="AH76" s="19"/>
      <c r="AI76" s="5">
        <v>1</v>
      </c>
      <c r="AJ76" s="5">
        <v>2868724</v>
      </c>
      <c r="AK76" s="5">
        <v>0</v>
      </c>
      <c r="AL76" s="5">
        <v>0</v>
      </c>
      <c r="AM76" s="5">
        <v>0</v>
      </c>
      <c r="AN76" s="5">
        <v>0</v>
      </c>
      <c r="AO76" s="5">
        <v>0</v>
      </c>
      <c r="AP76" s="5">
        <v>2868724</v>
      </c>
      <c r="AQ76" s="5">
        <v>39</v>
      </c>
      <c r="AR76" s="5">
        <v>327297287</v>
      </c>
      <c r="AS76" s="19"/>
      <c r="AT76" s="5">
        <v>0</v>
      </c>
      <c r="AU76" s="5">
        <v>0</v>
      </c>
      <c r="AV76" s="5">
        <v>0</v>
      </c>
      <c r="AW76" s="5">
        <v>0</v>
      </c>
      <c r="AX76" s="5">
        <v>0</v>
      </c>
      <c r="AY76" s="5">
        <v>20000</v>
      </c>
      <c r="AZ76" s="5">
        <v>20000</v>
      </c>
      <c r="BA76" s="5">
        <v>-20000</v>
      </c>
      <c r="BB76" s="5">
        <v>11</v>
      </c>
      <c r="BC76" s="5">
        <v>11940500</v>
      </c>
      <c r="BD76" s="19"/>
      <c r="BE76" s="5">
        <v>0</v>
      </c>
      <c r="BF76" s="5">
        <v>0</v>
      </c>
      <c r="BG76" s="5">
        <v>0</v>
      </c>
      <c r="BH76" s="5">
        <v>0</v>
      </c>
      <c r="BI76" s="5">
        <v>0</v>
      </c>
      <c r="BJ76" s="5">
        <v>0</v>
      </c>
      <c r="BK76" s="5">
        <v>0</v>
      </c>
      <c r="BL76" s="5">
        <v>0</v>
      </c>
      <c r="BM76" s="5">
        <v>0</v>
      </c>
      <c r="BN76" s="5">
        <v>0</v>
      </c>
      <c r="BO76" s="19"/>
      <c r="BP76" s="6">
        <v>1</v>
      </c>
      <c r="BQ76" s="6">
        <v>2677355</v>
      </c>
      <c r="BR76" s="6">
        <v>0</v>
      </c>
      <c r="BS76" s="6">
        <v>0</v>
      </c>
      <c r="BT76" s="6">
        <v>0</v>
      </c>
      <c r="BU76" s="6">
        <v>0</v>
      </c>
      <c r="BV76" s="6">
        <v>0</v>
      </c>
      <c r="BW76" s="6">
        <v>2677355</v>
      </c>
      <c r="BX76" s="6">
        <v>26</v>
      </c>
      <c r="BY76" s="6">
        <v>146020510</v>
      </c>
      <c r="BZ76" s="19"/>
      <c r="CA76" s="5">
        <v>1</v>
      </c>
      <c r="CB76" s="5">
        <v>3078743</v>
      </c>
      <c r="CC76" s="5">
        <v>1</v>
      </c>
      <c r="CD76" s="5">
        <v>3289200</v>
      </c>
      <c r="CE76" s="5">
        <v>0</v>
      </c>
      <c r="CF76" s="5">
        <v>0</v>
      </c>
      <c r="CG76" s="5">
        <v>3289200</v>
      </c>
      <c r="CH76" s="5">
        <v>-210457</v>
      </c>
      <c r="CI76" s="5">
        <v>25</v>
      </c>
      <c r="CJ76" s="5">
        <v>72396187</v>
      </c>
      <c r="CK76" s="19"/>
      <c r="CL76" s="5">
        <v>0</v>
      </c>
      <c r="CM76" s="5">
        <v>0</v>
      </c>
      <c r="CN76" s="5">
        <v>0</v>
      </c>
      <c r="CO76" s="5">
        <v>0</v>
      </c>
      <c r="CP76" s="5">
        <v>0</v>
      </c>
      <c r="CQ76" s="5">
        <v>0</v>
      </c>
      <c r="CR76" s="5">
        <v>0</v>
      </c>
      <c r="CS76" s="5">
        <v>0</v>
      </c>
      <c r="CT76" s="5">
        <v>0</v>
      </c>
      <c r="CU76" s="5">
        <v>0</v>
      </c>
      <c r="CV76" s="19"/>
      <c r="CW76" s="5">
        <v>0</v>
      </c>
      <c r="CX76" s="5">
        <v>0</v>
      </c>
      <c r="CY76" s="5">
        <v>0</v>
      </c>
      <c r="CZ76" s="5">
        <v>0</v>
      </c>
      <c r="DA76" s="5">
        <v>0</v>
      </c>
      <c r="DB76" s="5">
        <v>0</v>
      </c>
      <c r="DC76" s="5">
        <v>0</v>
      </c>
      <c r="DD76" s="5">
        <v>0</v>
      </c>
      <c r="DE76" s="5">
        <v>0</v>
      </c>
      <c r="DF76" s="5">
        <v>0</v>
      </c>
      <c r="DG76" s="19"/>
      <c r="DH76" s="5">
        <v>2</v>
      </c>
      <c r="DI76" s="5">
        <v>4899960</v>
      </c>
      <c r="DJ76" s="5">
        <v>1</v>
      </c>
      <c r="DK76" s="5">
        <v>3499960</v>
      </c>
      <c r="DL76" s="5">
        <v>0</v>
      </c>
      <c r="DM76" s="5">
        <v>0</v>
      </c>
      <c r="DN76" s="5">
        <v>3499960</v>
      </c>
      <c r="DO76" s="5">
        <v>1400000</v>
      </c>
      <c r="DP76" s="5">
        <v>17</v>
      </c>
      <c r="DQ76" s="5">
        <v>47899640</v>
      </c>
      <c r="DR76" s="19"/>
      <c r="DS76" s="5">
        <v>3</v>
      </c>
      <c r="DT76" s="5">
        <v>288175</v>
      </c>
      <c r="DU76" s="5">
        <v>3</v>
      </c>
      <c r="DV76" s="5">
        <v>263152</v>
      </c>
      <c r="DW76" s="5">
        <v>0</v>
      </c>
      <c r="DX76" s="5">
        <v>66950</v>
      </c>
      <c r="DY76" s="5">
        <v>330102</v>
      </c>
      <c r="DZ76" s="5">
        <v>-41927</v>
      </c>
      <c r="EA76" s="5">
        <v>216</v>
      </c>
      <c r="EB76" s="5">
        <v>13205603</v>
      </c>
      <c r="EC76" s="19"/>
      <c r="ED76" s="5"/>
      <c r="EE76" s="5">
        <v>0</v>
      </c>
      <c r="EF76" s="5"/>
      <c r="EG76" s="5">
        <v>0</v>
      </c>
      <c r="EH76" s="5">
        <v>0</v>
      </c>
      <c r="EI76" s="5">
        <v>0</v>
      </c>
      <c r="EJ76" s="5">
        <v>0</v>
      </c>
      <c r="EK76" s="5">
        <v>0</v>
      </c>
      <c r="EL76" s="5"/>
      <c r="EM76" s="5">
        <v>3771720</v>
      </c>
    </row>
    <row r="77" spans="1:143" s="93" customFormat="1" ht="17.25" customHeight="1" x14ac:dyDescent="0.15">
      <c r="A77" s="7">
        <v>2024.02</v>
      </c>
      <c r="B77" s="5">
        <v>9</v>
      </c>
      <c r="C77" s="5">
        <v>17656892</v>
      </c>
      <c r="D77" s="5">
        <v>5</v>
      </c>
      <c r="E77" s="5">
        <v>6861896</v>
      </c>
      <c r="F77" s="5">
        <v>0</v>
      </c>
      <c r="G77" s="5">
        <v>122763</v>
      </c>
      <c r="H77" s="5">
        <v>6984659</v>
      </c>
      <c r="I77" s="5">
        <v>10672233</v>
      </c>
      <c r="J77" s="5">
        <v>555</v>
      </c>
      <c r="K77" s="5">
        <v>1156790352</v>
      </c>
      <c r="L77" s="19"/>
      <c r="M77" s="5">
        <v>9</v>
      </c>
      <c r="N77" s="5">
        <v>17656892</v>
      </c>
      <c r="O77" s="5">
        <v>5</v>
      </c>
      <c r="P77" s="5">
        <v>6861896</v>
      </c>
      <c r="Q77" s="5">
        <v>0</v>
      </c>
      <c r="R77" s="5">
        <v>122763</v>
      </c>
      <c r="S77" s="5">
        <v>6984659</v>
      </c>
      <c r="T77" s="5">
        <v>10672233</v>
      </c>
      <c r="U77" s="5">
        <v>555</v>
      </c>
      <c r="V77" s="5">
        <v>1153018632</v>
      </c>
      <c r="W77" s="19"/>
      <c r="X77" s="5">
        <v>0</v>
      </c>
      <c r="Y77" s="5">
        <v>2749000</v>
      </c>
      <c r="Z77" s="5">
        <v>0</v>
      </c>
      <c r="AA77" s="5">
        <v>0</v>
      </c>
      <c r="AB77" s="5">
        <v>0</v>
      </c>
      <c r="AC77" s="5">
        <v>9</v>
      </c>
      <c r="AD77" s="5">
        <v>9</v>
      </c>
      <c r="AE77" s="5">
        <v>2748991</v>
      </c>
      <c r="AF77" s="5">
        <v>217</v>
      </c>
      <c r="AG77" s="5">
        <v>526335663</v>
      </c>
      <c r="AH77" s="19"/>
      <c r="AI77" s="5">
        <v>1</v>
      </c>
      <c r="AJ77" s="5">
        <v>4024609</v>
      </c>
      <c r="AK77" s="5">
        <v>0</v>
      </c>
      <c r="AL77" s="5">
        <v>0</v>
      </c>
      <c r="AM77" s="5">
        <v>0</v>
      </c>
      <c r="AN77" s="5">
        <v>0</v>
      </c>
      <c r="AO77" s="5">
        <v>0</v>
      </c>
      <c r="AP77" s="5">
        <v>4024609</v>
      </c>
      <c r="AQ77" s="5">
        <v>40</v>
      </c>
      <c r="AR77" s="5">
        <v>331321896</v>
      </c>
      <c r="AS77" s="19"/>
      <c r="AT77" s="5">
        <v>0</v>
      </c>
      <c r="AU77" s="5">
        <v>250000</v>
      </c>
      <c r="AV77" s="5">
        <v>0</v>
      </c>
      <c r="AW77" s="5">
        <v>0</v>
      </c>
      <c r="AX77" s="5">
        <v>0</v>
      </c>
      <c r="AY77" s="5">
        <v>20000</v>
      </c>
      <c r="AZ77" s="5">
        <v>20000</v>
      </c>
      <c r="BA77" s="5">
        <v>230000</v>
      </c>
      <c r="BB77" s="5">
        <v>11</v>
      </c>
      <c r="BC77" s="5">
        <v>12170500</v>
      </c>
      <c r="BD77" s="19"/>
      <c r="BE77" s="5">
        <v>0</v>
      </c>
      <c r="BF77" s="5">
        <v>0</v>
      </c>
      <c r="BG77" s="5">
        <v>0</v>
      </c>
      <c r="BH77" s="5">
        <v>0</v>
      </c>
      <c r="BI77" s="5">
        <v>0</v>
      </c>
      <c r="BJ77" s="5">
        <v>0</v>
      </c>
      <c r="BK77" s="5">
        <v>0</v>
      </c>
      <c r="BL77" s="5">
        <v>0</v>
      </c>
      <c r="BM77" s="5">
        <v>0</v>
      </c>
      <c r="BN77" s="5">
        <v>0</v>
      </c>
      <c r="BO77" s="19"/>
      <c r="BP77" s="6">
        <v>2</v>
      </c>
      <c r="BQ77" s="6">
        <v>3299681</v>
      </c>
      <c r="BR77" s="6">
        <v>0</v>
      </c>
      <c r="BS77" s="6">
        <v>0</v>
      </c>
      <c r="BT77" s="6">
        <v>0</v>
      </c>
      <c r="BU77" s="6">
        <v>0</v>
      </c>
      <c r="BV77" s="6">
        <v>0</v>
      </c>
      <c r="BW77" s="6">
        <v>3299681</v>
      </c>
      <c r="BX77" s="6">
        <v>28</v>
      </c>
      <c r="BY77" s="6">
        <v>149320191</v>
      </c>
      <c r="BZ77" s="19"/>
      <c r="CA77" s="5">
        <v>1</v>
      </c>
      <c r="CB77" s="5">
        <v>3189604</v>
      </c>
      <c r="CC77" s="5">
        <v>1</v>
      </c>
      <c r="CD77" s="5">
        <v>3230900</v>
      </c>
      <c r="CE77" s="5">
        <v>0</v>
      </c>
      <c r="CF77" s="5">
        <v>0</v>
      </c>
      <c r="CG77" s="5">
        <v>3230900</v>
      </c>
      <c r="CH77" s="5">
        <v>-41296</v>
      </c>
      <c r="CI77" s="5">
        <v>25</v>
      </c>
      <c r="CJ77" s="5">
        <v>72354890</v>
      </c>
      <c r="CK77" s="19"/>
      <c r="CL77" s="5">
        <v>0</v>
      </c>
      <c r="CM77" s="5">
        <v>0</v>
      </c>
      <c r="CN77" s="5">
        <v>0</v>
      </c>
      <c r="CO77" s="5">
        <v>0</v>
      </c>
      <c r="CP77" s="5">
        <v>0</v>
      </c>
      <c r="CQ77" s="5">
        <v>0</v>
      </c>
      <c r="CR77" s="5">
        <v>0</v>
      </c>
      <c r="CS77" s="5">
        <v>0</v>
      </c>
      <c r="CT77" s="5">
        <v>0</v>
      </c>
      <c r="CU77" s="5">
        <v>0</v>
      </c>
      <c r="CV77" s="19"/>
      <c r="CW77" s="5">
        <v>0</v>
      </c>
      <c r="CX77" s="5">
        <v>0</v>
      </c>
      <c r="CY77" s="5">
        <v>0</v>
      </c>
      <c r="CZ77" s="5">
        <v>0</v>
      </c>
      <c r="DA77" s="5">
        <v>0</v>
      </c>
      <c r="DB77" s="5">
        <v>0</v>
      </c>
      <c r="DC77" s="5">
        <v>0</v>
      </c>
      <c r="DD77" s="5">
        <v>0</v>
      </c>
      <c r="DE77" s="5">
        <v>0</v>
      </c>
      <c r="DF77" s="5">
        <v>0</v>
      </c>
      <c r="DG77" s="19"/>
      <c r="DH77" s="5">
        <v>2</v>
      </c>
      <c r="DI77" s="5">
        <v>3899980</v>
      </c>
      <c r="DJ77" s="5">
        <v>1</v>
      </c>
      <c r="DK77" s="5">
        <v>3499980</v>
      </c>
      <c r="DL77" s="5">
        <v>0</v>
      </c>
      <c r="DM77" s="5">
        <v>0</v>
      </c>
      <c r="DN77" s="5">
        <v>3499980</v>
      </c>
      <c r="DO77" s="5">
        <v>400000</v>
      </c>
      <c r="DP77" s="5">
        <v>18</v>
      </c>
      <c r="DQ77" s="5">
        <v>48299640</v>
      </c>
      <c r="DR77" s="19"/>
      <c r="DS77" s="5">
        <v>3</v>
      </c>
      <c r="DT77" s="5">
        <v>244018</v>
      </c>
      <c r="DU77" s="5">
        <v>3</v>
      </c>
      <c r="DV77" s="5">
        <v>131016</v>
      </c>
      <c r="DW77" s="5">
        <v>0</v>
      </c>
      <c r="DX77" s="5">
        <v>102754</v>
      </c>
      <c r="DY77" s="5">
        <v>233770</v>
      </c>
      <c r="DZ77" s="5">
        <v>10248</v>
      </c>
      <c r="EA77" s="5">
        <v>216</v>
      </c>
      <c r="EB77" s="5">
        <v>13215851</v>
      </c>
      <c r="EC77" s="19"/>
      <c r="ED77" s="5"/>
      <c r="EE77" s="5">
        <v>0</v>
      </c>
      <c r="EF77" s="5"/>
      <c r="EG77" s="5">
        <v>0</v>
      </c>
      <c r="EH77" s="5">
        <v>0</v>
      </c>
      <c r="EI77" s="5">
        <v>0</v>
      </c>
      <c r="EJ77" s="5">
        <v>0</v>
      </c>
      <c r="EK77" s="5">
        <v>0</v>
      </c>
      <c r="EL77" s="5"/>
      <c r="EM77" s="5">
        <v>3771720</v>
      </c>
    </row>
    <row r="78" spans="1:143" s="93" customFormat="1" ht="17.25" customHeight="1" x14ac:dyDescent="0.15">
      <c r="A78" s="7">
        <v>2024.03</v>
      </c>
      <c r="B78" s="5">
        <v>7</v>
      </c>
      <c r="C78" s="5">
        <v>16536570</v>
      </c>
      <c r="D78" s="5">
        <v>11</v>
      </c>
      <c r="E78" s="5">
        <v>25846800</v>
      </c>
      <c r="F78" s="5">
        <v>0</v>
      </c>
      <c r="G78" s="5">
        <v>94962</v>
      </c>
      <c r="H78" s="5">
        <v>25941762</v>
      </c>
      <c r="I78" s="5">
        <v>-9405192</v>
      </c>
      <c r="J78" s="5">
        <v>551</v>
      </c>
      <c r="K78" s="5">
        <v>1147385159</v>
      </c>
      <c r="L78" s="19"/>
      <c r="M78" s="5">
        <v>7</v>
      </c>
      <c r="N78" s="5">
        <v>16536570</v>
      </c>
      <c r="O78" s="5">
        <v>11</v>
      </c>
      <c r="P78" s="5">
        <v>25788800</v>
      </c>
      <c r="Q78" s="5">
        <v>0</v>
      </c>
      <c r="R78" s="5">
        <v>94962</v>
      </c>
      <c r="S78" s="5">
        <v>25883762</v>
      </c>
      <c r="T78" s="5">
        <v>-9347192</v>
      </c>
      <c r="U78" s="5">
        <v>551</v>
      </c>
      <c r="V78" s="5">
        <v>1143671439</v>
      </c>
      <c r="W78" s="19"/>
      <c r="X78" s="5">
        <v>0</v>
      </c>
      <c r="Y78" s="5">
        <v>3399100</v>
      </c>
      <c r="Z78" s="5">
        <v>3</v>
      </c>
      <c r="AA78" s="5">
        <v>3218400</v>
      </c>
      <c r="AB78" s="5">
        <v>0</v>
      </c>
      <c r="AC78" s="5">
        <v>6</v>
      </c>
      <c r="AD78" s="5">
        <v>3218406</v>
      </c>
      <c r="AE78" s="5">
        <v>180694</v>
      </c>
      <c r="AF78" s="5">
        <v>214</v>
      </c>
      <c r="AG78" s="5">
        <v>526516357</v>
      </c>
      <c r="AH78" s="19"/>
      <c r="AI78" s="5">
        <v>0</v>
      </c>
      <c r="AJ78" s="5">
        <v>3199106</v>
      </c>
      <c r="AK78" s="5">
        <v>1</v>
      </c>
      <c r="AL78" s="5">
        <v>8474197</v>
      </c>
      <c r="AM78" s="5">
        <v>0</v>
      </c>
      <c r="AN78" s="5">
        <v>0</v>
      </c>
      <c r="AO78" s="5">
        <v>8474197</v>
      </c>
      <c r="AP78" s="5">
        <v>-5275091</v>
      </c>
      <c r="AQ78" s="5">
        <v>39</v>
      </c>
      <c r="AR78" s="5">
        <v>326046805</v>
      </c>
      <c r="AS78" s="19"/>
      <c r="AT78" s="5">
        <v>0</v>
      </c>
      <c r="AU78" s="5">
        <v>0</v>
      </c>
      <c r="AV78" s="5">
        <v>1</v>
      </c>
      <c r="AW78" s="5">
        <v>694800</v>
      </c>
      <c r="AX78" s="5">
        <v>0</v>
      </c>
      <c r="AY78" s="5">
        <v>20100</v>
      </c>
      <c r="AZ78" s="5">
        <v>714900</v>
      </c>
      <c r="BA78" s="5">
        <v>-714900</v>
      </c>
      <c r="BB78" s="5">
        <v>10</v>
      </c>
      <c r="BC78" s="5">
        <v>11455600</v>
      </c>
      <c r="BD78" s="19"/>
      <c r="BE78" s="5">
        <v>0</v>
      </c>
      <c r="BF78" s="5">
        <v>0</v>
      </c>
      <c r="BG78" s="5">
        <v>0</v>
      </c>
      <c r="BH78" s="5">
        <v>0</v>
      </c>
      <c r="BI78" s="5">
        <v>0</v>
      </c>
      <c r="BJ78" s="5">
        <v>0</v>
      </c>
      <c r="BK78" s="5">
        <v>0</v>
      </c>
      <c r="BL78" s="5">
        <v>0</v>
      </c>
      <c r="BM78" s="5">
        <v>0</v>
      </c>
      <c r="BN78" s="5">
        <v>0</v>
      </c>
      <c r="BO78" s="19"/>
      <c r="BP78" s="6">
        <v>1</v>
      </c>
      <c r="BQ78" s="6">
        <v>2732456</v>
      </c>
      <c r="BR78" s="6">
        <v>1</v>
      </c>
      <c r="BS78" s="6">
        <v>6569500</v>
      </c>
      <c r="BT78" s="6">
        <v>0</v>
      </c>
      <c r="BU78" s="6">
        <v>0</v>
      </c>
      <c r="BV78" s="6">
        <v>6569500</v>
      </c>
      <c r="BW78" s="6">
        <v>-3837044</v>
      </c>
      <c r="BX78" s="6">
        <v>28</v>
      </c>
      <c r="BY78" s="6">
        <v>145483147</v>
      </c>
      <c r="BZ78" s="19"/>
      <c r="CA78" s="5">
        <v>1</v>
      </c>
      <c r="CB78" s="5">
        <v>3027721</v>
      </c>
      <c r="CC78" s="5">
        <v>1</v>
      </c>
      <c r="CD78" s="5">
        <v>3225100</v>
      </c>
      <c r="CE78" s="5">
        <v>0</v>
      </c>
      <c r="CF78" s="5">
        <v>0</v>
      </c>
      <c r="CG78" s="5">
        <v>3225100</v>
      </c>
      <c r="CH78" s="5">
        <v>-197379</v>
      </c>
      <c r="CI78" s="5">
        <v>25</v>
      </c>
      <c r="CJ78" s="5">
        <v>72157512</v>
      </c>
      <c r="CK78" s="19"/>
      <c r="CL78" s="5">
        <v>0</v>
      </c>
      <c r="CM78" s="5">
        <v>0</v>
      </c>
      <c r="CN78" s="5">
        <v>0</v>
      </c>
      <c r="CO78" s="5">
        <v>0</v>
      </c>
      <c r="CP78" s="5">
        <v>0</v>
      </c>
      <c r="CQ78" s="5">
        <v>0</v>
      </c>
      <c r="CR78" s="5">
        <v>0</v>
      </c>
      <c r="CS78" s="5">
        <v>0</v>
      </c>
      <c r="CT78" s="5">
        <v>0</v>
      </c>
      <c r="CU78" s="5">
        <v>0</v>
      </c>
      <c r="CV78" s="19"/>
      <c r="CW78" s="5">
        <v>0</v>
      </c>
      <c r="CX78" s="5">
        <v>0</v>
      </c>
      <c r="CY78" s="5">
        <v>0</v>
      </c>
      <c r="CZ78" s="5">
        <v>0</v>
      </c>
      <c r="DA78" s="5">
        <v>0</v>
      </c>
      <c r="DB78" s="5">
        <v>0</v>
      </c>
      <c r="DC78" s="5">
        <v>0</v>
      </c>
      <c r="DD78" s="5">
        <v>0</v>
      </c>
      <c r="DE78" s="5">
        <v>0</v>
      </c>
      <c r="DF78" s="5">
        <v>0</v>
      </c>
      <c r="DG78" s="19"/>
      <c r="DH78" s="5">
        <v>2</v>
      </c>
      <c r="DI78" s="5">
        <v>3900000</v>
      </c>
      <c r="DJ78" s="5">
        <v>1</v>
      </c>
      <c r="DK78" s="5">
        <v>3499970</v>
      </c>
      <c r="DL78" s="5">
        <v>0</v>
      </c>
      <c r="DM78" s="5">
        <v>0</v>
      </c>
      <c r="DN78" s="5">
        <v>3499970</v>
      </c>
      <c r="DO78" s="5">
        <v>400030</v>
      </c>
      <c r="DP78" s="5">
        <v>19</v>
      </c>
      <c r="DQ78" s="5">
        <v>48699670</v>
      </c>
      <c r="DR78" s="19"/>
      <c r="DS78" s="5">
        <v>3</v>
      </c>
      <c r="DT78" s="5">
        <v>278187</v>
      </c>
      <c r="DU78" s="5">
        <v>3</v>
      </c>
      <c r="DV78" s="5">
        <v>106833</v>
      </c>
      <c r="DW78" s="5">
        <v>0</v>
      </c>
      <c r="DX78" s="5">
        <v>74856</v>
      </c>
      <c r="DY78" s="5">
        <v>181689</v>
      </c>
      <c r="DZ78" s="5">
        <v>96497</v>
      </c>
      <c r="EA78" s="5">
        <v>216</v>
      </c>
      <c r="EB78" s="5">
        <v>13312348</v>
      </c>
      <c r="EC78" s="19"/>
      <c r="ED78" s="5"/>
      <c r="EE78" s="5">
        <v>0</v>
      </c>
      <c r="EF78" s="5"/>
      <c r="EG78" s="5">
        <v>58000</v>
      </c>
      <c r="EH78" s="5">
        <v>0</v>
      </c>
      <c r="EI78" s="5">
        <v>0</v>
      </c>
      <c r="EJ78" s="5">
        <v>58000</v>
      </c>
      <c r="EK78" s="5">
        <v>-58000</v>
      </c>
      <c r="EL78" s="5"/>
      <c r="EM78" s="5">
        <v>3713720</v>
      </c>
    </row>
    <row r="79" spans="1:143" s="93" customFormat="1" ht="17.25" customHeight="1" x14ac:dyDescent="0.15">
      <c r="A79" s="7">
        <v>2024.04</v>
      </c>
      <c r="B79" s="5">
        <v>9</v>
      </c>
      <c r="C79" s="5">
        <v>14285322</v>
      </c>
      <c r="D79" s="5">
        <v>6</v>
      </c>
      <c r="E79" s="5">
        <v>8149984</v>
      </c>
      <c r="F79" s="5">
        <v>0</v>
      </c>
      <c r="G79" s="5">
        <v>108939</v>
      </c>
      <c r="H79" s="5">
        <v>8258923</v>
      </c>
      <c r="I79" s="5">
        <v>6026400</v>
      </c>
      <c r="J79" s="5">
        <v>554</v>
      </c>
      <c r="K79" s="5">
        <v>1153411559</v>
      </c>
      <c r="L79" s="19"/>
      <c r="M79" s="5">
        <v>9</v>
      </c>
      <c r="N79" s="5">
        <v>14285322</v>
      </c>
      <c r="O79" s="5">
        <v>6</v>
      </c>
      <c r="P79" s="5">
        <v>8149984</v>
      </c>
      <c r="Q79" s="5">
        <v>0</v>
      </c>
      <c r="R79" s="5">
        <v>108939</v>
      </c>
      <c r="S79" s="5">
        <v>8258923</v>
      </c>
      <c r="T79" s="5">
        <v>6026400</v>
      </c>
      <c r="U79" s="5">
        <v>554</v>
      </c>
      <c r="V79" s="5">
        <v>1149697839</v>
      </c>
      <c r="W79" s="19"/>
      <c r="X79" s="5">
        <v>2</v>
      </c>
      <c r="Y79" s="5">
        <v>3086500</v>
      </c>
      <c r="Z79" s="5">
        <v>0</v>
      </c>
      <c r="AA79" s="5">
        <v>0</v>
      </c>
      <c r="AB79" s="5">
        <v>0</v>
      </c>
      <c r="AC79" s="5">
        <v>0</v>
      </c>
      <c r="AD79" s="5">
        <v>0</v>
      </c>
      <c r="AE79" s="5">
        <v>3086500</v>
      </c>
      <c r="AF79" s="5">
        <v>216</v>
      </c>
      <c r="AG79" s="5">
        <v>529602857</v>
      </c>
      <c r="AH79" s="19"/>
      <c r="AI79" s="5">
        <v>1</v>
      </c>
      <c r="AJ79" s="5">
        <v>2778695</v>
      </c>
      <c r="AK79" s="5">
        <v>0</v>
      </c>
      <c r="AL79" s="5">
        <v>0</v>
      </c>
      <c r="AM79" s="5">
        <v>0</v>
      </c>
      <c r="AN79" s="5">
        <v>0</v>
      </c>
      <c r="AO79" s="5">
        <v>0</v>
      </c>
      <c r="AP79" s="5">
        <v>2778695</v>
      </c>
      <c r="AQ79" s="5">
        <v>40</v>
      </c>
      <c r="AR79" s="5">
        <v>328825500</v>
      </c>
      <c r="AS79" s="19"/>
      <c r="AT79" s="5">
        <v>0</v>
      </c>
      <c r="AU79" s="5">
        <v>0</v>
      </c>
      <c r="AV79" s="5">
        <v>0</v>
      </c>
      <c r="AW79" s="5">
        <v>0</v>
      </c>
      <c r="AX79" s="5">
        <v>0</v>
      </c>
      <c r="AY79" s="5">
        <v>20000</v>
      </c>
      <c r="AZ79" s="5">
        <v>20000</v>
      </c>
      <c r="BA79" s="5">
        <v>-20000</v>
      </c>
      <c r="BB79" s="5">
        <v>10</v>
      </c>
      <c r="BC79" s="5">
        <v>11435600</v>
      </c>
      <c r="BD79" s="19"/>
      <c r="BE79" s="5">
        <v>0</v>
      </c>
      <c r="BF79" s="5">
        <v>0</v>
      </c>
      <c r="BG79" s="5">
        <v>0</v>
      </c>
      <c r="BH79" s="5">
        <v>0</v>
      </c>
      <c r="BI79" s="5">
        <v>0</v>
      </c>
      <c r="BJ79" s="5">
        <v>0</v>
      </c>
      <c r="BK79" s="5">
        <v>0</v>
      </c>
      <c r="BL79" s="5">
        <v>0</v>
      </c>
      <c r="BM79" s="5">
        <v>0</v>
      </c>
      <c r="BN79" s="5">
        <v>0</v>
      </c>
      <c r="BO79" s="19"/>
      <c r="BP79" s="6">
        <v>1</v>
      </c>
      <c r="BQ79" s="6">
        <v>2300868</v>
      </c>
      <c r="BR79" s="6">
        <v>0</v>
      </c>
      <c r="BS79" s="6">
        <v>0</v>
      </c>
      <c r="BT79" s="6">
        <v>0</v>
      </c>
      <c r="BU79" s="6">
        <v>0</v>
      </c>
      <c r="BV79" s="6">
        <v>0</v>
      </c>
      <c r="BW79" s="6">
        <v>2300868</v>
      </c>
      <c r="BX79" s="6">
        <v>29</v>
      </c>
      <c r="BY79" s="6">
        <v>147784015</v>
      </c>
      <c r="BZ79" s="19"/>
      <c r="CA79" s="5">
        <v>1</v>
      </c>
      <c r="CB79" s="5">
        <v>2681983</v>
      </c>
      <c r="CC79" s="5">
        <v>1</v>
      </c>
      <c r="CD79" s="5">
        <v>2992400</v>
      </c>
      <c r="CE79" s="5">
        <v>0</v>
      </c>
      <c r="CF79" s="5">
        <v>0</v>
      </c>
      <c r="CG79" s="5">
        <v>2992400</v>
      </c>
      <c r="CH79" s="5">
        <v>-310417</v>
      </c>
      <c r="CI79" s="5">
        <v>25</v>
      </c>
      <c r="CJ79" s="5">
        <v>71847095</v>
      </c>
      <c r="CK79" s="19"/>
      <c r="CL79" s="5">
        <v>0</v>
      </c>
      <c r="CM79" s="5">
        <v>0</v>
      </c>
      <c r="CN79" s="5">
        <v>0</v>
      </c>
      <c r="CO79" s="5">
        <v>0</v>
      </c>
      <c r="CP79" s="5">
        <v>0</v>
      </c>
      <c r="CQ79" s="5">
        <v>0</v>
      </c>
      <c r="CR79" s="5">
        <v>0</v>
      </c>
      <c r="CS79" s="5">
        <v>0</v>
      </c>
      <c r="CT79" s="5">
        <v>0</v>
      </c>
      <c r="CU79" s="5">
        <v>0</v>
      </c>
      <c r="CV79" s="19"/>
      <c r="CW79" s="5">
        <v>0</v>
      </c>
      <c r="CX79" s="5">
        <v>0</v>
      </c>
      <c r="CY79" s="5">
        <v>0</v>
      </c>
      <c r="CZ79" s="5">
        <v>0</v>
      </c>
      <c r="DA79" s="5">
        <v>0</v>
      </c>
      <c r="DB79" s="5">
        <v>0</v>
      </c>
      <c r="DC79" s="5">
        <v>0</v>
      </c>
      <c r="DD79" s="5">
        <v>0</v>
      </c>
      <c r="DE79" s="5">
        <v>0</v>
      </c>
      <c r="DF79" s="5">
        <v>0</v>
      </c>
      <c r="DG79" s="19"/>
      <c r="DH79" s="5">
        <v>1</v>
      </c>
      <c r="DI79" s="5">
        <v>3199950</v>
      </c>
      <c r="DJ79" s="5">
        <v>2</v>
      </c>
      <c r="DK79" s="5">
        <v>4999970</v>
      </c>
      <c r="DL79" s="5">
        <v>0</v>
      </c>
      <c r="DM79" s="5">
        <v>0</v>
      </c>
      <c r="DN79" s="5">
        <v>4999970</v>
      </c>
      <c r="DO79" s="5">
        <v>-1800020</v>
      </c>
      <c r="DP79" s="5">
        <v>18</v>
      </c>
      <c r="DQ79" s="5">
        <v>46899650</v>
      </c>
      <c r="DR79" s="19"/>
      <c r="DS79" s="5">
        <v>3</v>
      </c>
      <c r="DT79" s="5">
        <v>237325</v>
      </c>
      <c r="DU79" s="5">
        <v>3</v>
      </c>
      <c r="DV79" s="5">
        <v>157614</v>
      </c>
      <c r="DW79" s="5">
        <v>0</v>
      </c>
      <c r="DX79" s="5">
        <v>88939</v>
      </c>
      <c r="DY79" s="5">
        <v>246553</v>
      </c>
      <c r="DZ79" s="5">
        <v>-9227</v>
      </c>
      <c r="EA79" s="5">
        <v>216</v>
      </c>
      <c r="EB79" s="5">
        <v>13303121</v>
      </c>
      <c r="EC79" s="19"/>
      <c r="ED79" s="5"/>
      <c r="EE79" s="5">
        <v>0</v>
      </c>
      <c r="EF79" s="5"/>
      <c r="EG79" s="5">
        <v>0</v>
      </c>
      <c r="EH79" s="5">
        <v>0</v>
      </c>
      <c r="EI79" s="5">
        <v>0</v>
      </c>
      <c r="EJ79" s="5">
        <v>0</v>
      </c>
      <c r="EK79" s="5">
        <v>0</v>
      </c>
      <c r="EL79" s="5"/>
      <c r="EM79" s="5">
        <v>3713720</v>
      </c>
    </row>
    <row r="80" spans="1:143" s="93" customFormat="1" ht="17.25" customHeight="1" x14ac:dyDescent="0.15">
      <c r="A80" s="7">
        <v>2024.05</v>
      </c>
      <c r="B80" s="5">
        <v>9</v>
      </c>
      <c r="C80" s="5">
        <v>15874111</v>
      </c>
      <c r="D80" s="5">
        <v>6</v>
      </c>
      <c r="E80" s="5">
        <v>8123194</v>
      </c>
      <c r="F80" s="5">
        <v>0</v>
      </c>
      <c r="G80" s="5">
        <v>106025</v>
      </c>
      <c r="H80" s="5">
        <v>8229218</v>
      </c>
      <c r="I80" s="5">
        <v>7644893</v>
      </c>
      <c r="J80" s="5">
        <v>557</v>
      </c>
      <c r="K80" s="5">
        <v>1161056452</v>
      </c>
      <c r="L80" s="19"/>
      <c r="M80" s="5">
        <v>9</v>
      </c>
      <c r="N80" s="5">
        <v>15874111</v>
      </c>
      <c r="O80" s="5">
        <v>6</v>
      </c>
      <c r="P80" s="5">
        <v>8123194</v>
      </c>
      <c r="Q80" s="5">
        <v>0</v>
      </c>
      <c r="R80" s="5">
        <v>106025</v>
      </c>
      <c r="S80" s="5">
        <v>8229218</v>
      </c>
      <c r="T80" s="5">
        <v>7644893</v>
      </c>
      <c r="U80" s="5">
        <v>557</v>
      </c>
      <c r="V80" s="5">
        <v>1157342732</v>
      </c>
      <c r="W80" s="19"/>
      <c r="X80" s="5">
        <v>1</v>
      </c>
      <c r="Y80" s="5">
        <v>3325000</v>
      </c>
      <c r="Z80" s="5">
        <v>0</v>
      </c>
      <c r="AA80" s="5">
        <v>0</v>
      </c>
      <c r="AB80" s="5">
        <v>0</v>
      </c>
      <c r="AC80" s="5">
        <v>0</v>
      </c>
      <c r="AD80" s="5">
        <v>0</v>
      </c>
      <c r="AE80" s="5">
        <v>3325000</v>
      </c>
      <c r="AF80" s="5">
        <v>217</v>
      </c>
      <c r="AG80" s="5">
        <v>532927857</v>
      </c>
      <c r="AH80" s="19"/>
      <c r="AI80" s="5">
        <v>1</v>
      </c>
      <c r="AJ80" s="5">
        <v>3307677</v>
      </c>
      <c r="AK80" s="5">
        <v>0</v>
      </c>
      <c r="AL80" s="5">
        <v>0</v>
      </c>
      <c r="AM80" s="5">
        <v>0</v>
      </c>
      <c r="AN80" s="5">
        <v>0</v>
      </c>
      <c r="AO80" s="5">
        <v>0</v>
      </c>
      <c r="AP80" s="5">
        <v>3307677</v>
      </c>
      <c r="AQ80" s="5">
        <v>41</v>
      </c>
      <c r="AR80" s="5">
        <v>332133177</v>
      </c>
      <c r="AS80" s="19"/>
      <c r="AT80" s="5">
        <v>1</v>
      </c>
      <c r="AU80" s="5">
        <v>249900</v>
      </c>
      <c r="AV80" s="5">
        <v>0</v>
      </c>
      <c r="AW80" s="5">
        <v>0</v>
      </c>
      <c r="AX80" s="5">
        <v>0</v>
      </c>
      <c r="AY80" s="5">
        <v>20100</v>
      </c>
      <c r="AZ80" s="5">
        <v>20100</v>
      </c>
      <c r="BA80" s="5">
        <v>229800</v>
      </c>
      <c r="BB80" s="5">
        <v>11</v>
      </c>
      <c r="BC80" s="5">
        <v>11665400</v>
      </c>
      <c r="BD80" s="19"/>
      <c r="BE80" s="5">
        <v>0</v>
      </c>
      <c r="BF80" s="5">
        <v>0</v>
      </c>
      <c r="BG80" s="5">
        <v>0</v>
      </c>
      <c r="BH80" s="5">
        <v>0</v>
      </c>
      <c r="BI80" s="5">
        <v>0</v>
      </c>
      <c r="BJ80" s="5">
        <v>0</v>
      </c>
      <c r="BK80" s="5">
        <v>0</v>
      </c>
      <c r="BL80" s="5">
        <v>0</v>
      </c>
      <c r="BM80" s="5">
        <v>0</v>
      </c>
      <c r="BN80" s="5">
        <v>0</v>
      </c>
      <c r="BO80" s="19"/>
      <c r="BP80" s="6">
        <v>1</v>
      </c>
      <c r="BQ80" s="6">
        <v>2599994</v>
      </c>
      <c r="BR80" s="6">
        <v>0</v>
      </c>
      <c r="BS80" s="6">
        <v>0</v>
      </c>
      <c r="BT80" s="6">
        <v>0</v>
      </c>
      <c r="BU80" s="6">
        <v>0</v>
      </c>
      <c r="BV80" s="6">
        <v>0</v>
      </c>
      <c r="BW80" s="6">
        <v>2599994</v>
      </c>
      <c r="BX80" s="6">
        <v>30</v>
      </c>
      <c r="BY80" s="6">
        <v>150384009</v>
      </c>
      <c r="BZ80" s="19"/>
      <c r="CA80" s="5">
        <v>1</v>
      </c>
      <c r="CB80" s="5">
        <v>2807292</v>
      </c>
      <c r="CC80" s="5">
        <v>1</v>
      </c>
      <c r="CD80" s="5">
        <v>2997400</v>
      </c>
      <c r="CE80" s="5">
        <v>0</v>
      </c>
      <c r="CF80" s="5">
        <v>0</v>
      </c>
      <c r="CG80" s="5">
        <v>2997400</v>
      </c>
      <c r="CH80" s="5">
        <v>-190109</v>
      </c>
      <c r="CI80" s="5">
        <v>25</v>
      </c>
      <c r="CJ80" s="5">
        <v>71656987</v>
      </c>
      <c r="CK80" s="19"/>
      <c r="CL80" s="5">
        <v>0</v>
      </c>
      <c r="CM80" s="5">
        <v>0</v>
      </c>
      <c r="CN80" s="5">
        <v>0</v>
      </c>
      <c r="CO80" s="5">
        <v>0</v>
      </c>
      <c r="CP80" s="5">
        <v>0</v>
      </c>
      <c r="CQ80" s="5">
        <v>0</v>
      </c>
      <c r="CR80" s="5">
        <v>0</v>
      </c>
      <c r="CS80" s="5">
        <v>0</v>
      </c>
      <c r="CT80" s="5">
        <v>0</v>
      </c>
      <c r="CU80" s="5">
        <v>0</v>
      </c>
      <c r="CV80" s="19"/>
      <c r="CW80" s="5">
        <v>0</v>
      </c>
      <c r="CX80" s="5">
        <v>0</v>
      </c>
      <c r="CY80" s="5">
        <v>0</v>
      </c>
      <c r="CZ80" s="5">
        <v>0</v>
      </c>
      <c r="DA80" s="5">
        <v>0</v>
      </c>
      <c r="DB80" s="5">
        <v>0</v>
      </c>
      <c r="DC80" s="5">
        <v>0</v>
      </c>
      <c r="DD80" s="5">
        <v>0</v>
      </c>
      <c r="DE80" s="5">
        <v>0</v>
      </c>
      <c r="DF80" s="5">
        <v>0</v>
      </c>
      <c r="DG80" s="19"/>
      <c r="DH80" s="5">
        <v>1</v>
      </c>
      <c r="DI80" s="5">
        <v>3199930</v>
      </c>
      <c r="DJ80" s="5">
        <v>2</v>
      </c>
      <c r="DK80" s="5">
        <v>4999970</v>
      </c>
      <c r="DL80" s="5">
        <v>0</v>
      </c>
      <c r="DM80" s="5">
        <v>0</v>
      </c>
      <c r="DN80" s="5">
        <v>4999970</v>
      </c>
      <c r="DO80" s="5">
        <v>-1800040</v>
      </c>
      <c r="DP80" s="5">
        <v>17</v>
      </c>
      <c r="DQ80" s="5">
        <v>45099610</v>
      </c>
      <c r="DR80" s="19"/>
      <c r="DS80" s="5">
        <v>3</v>
      </c>
      <c r="DT80" s="5">
        <v>384319</v>
      </c>
      <c r="DU80" s="5">
        <v>3</v>
      </c>
      <c r="DV80" s="5">
        <v>125824</v>
      </c>
      <c r="DW80" s="5">
        <v>0</v>
      </c>
      <c r="DX80" s="5">
        <v>85925</v>
      </c>
      <c r="DY80" s="5">
        <v>211748</v>
      </c>
      <c r="DZ80" s="5">
        <v>172570</v>
      </c>
      <c r="EA80" s="5">
        <v>216</v>
      </c>
      <c r="EB80" s="5">
        <v>13475691</v>
      </c>
      <c r="EC80" s="19"/>
      <c r="ED80" s="5"/>
      <c r="EE80" s="5">
        <v>0</v>
      </c>
      <c r="EF80" s="5"/>
      <c r="EG80" s="5">
        <v>0</v>
      </c>
      <c r="EH80" s="5">
        <v>0</v>
      </c>
      <c r="EI80" s="5">
        <v>0</v>
      </c>
      <c r="EJ80" s="5">
        <v>0</v>
      </c>
      <c r="EK80" s="5">
        <v>0</v>
      </c>
      <c r="EL80" s="5"/>
      <c r="EM80" s="5">
        <v>3713720</v>
      </c>
    </row>
    <row r="81" spans="1:143" s="93" customFormat="1" ht="17.25" customHeight="1" x14ac:dyDescent="0.15">
      <c r="A81" s="7">
        <v>2024.06</v>
      </c>
      <c r="B81" s="5">
        <v>6</v>
      </c>
      <c r="C81" s="5">
        <v>14719043</v>
      </c>
      <c r="D81" s="5">
        <v>10</v>
      </c>
      <c r="E81" s="5">
        <v>26217158</v>
      </c>
      <c r="F81" s="5">
        <v>0</v>
      </c>
      <c r="G81" s="5">
        <v>117198</v>
      </c>
      <c r="H81" s="5">
        <v>26334355</v>
      </c>
      <c r="I81" s="5">
        <v>-11615312</v>
      </c>
      <c r="J81" s="5">
        <v>553</v>
      </c>
      <c r="K81" s="5">
        <v>1149441140</v>
      </c>
      <c r="L81" s="19"/>
      <c r="M81" s="5">
        <v>6</v>
      </c>
      <c r="N81" s="5">
        <v>14719043</v>
      </c>
      <c r="O81" s="5">
        <v>10</v>
      </c>
      <c r="P81" s="5">
        <v>26129858</v>
      </c>
      <c r="Q81" s="5">
        <v>0</v>
      </c>
      <c r="R81" s="5">
        <v>117198</v>
      </c>
      <c r="S81" s="5">
        <v>26247055</v>
      </c>
      <c r="T81" s="5">
        <v>-11528012</v>
      </c>
      <c r="U81" s="5">
        <v>553</v>
      </c>
      <c r="V81" s="5">
        <v>1145814720</v>
      </c>
      <c r="W81" s="19"/>
      <c r="X81" s="5">
        <v>0</v>
      </c>
      <c r="Y81" s="5">
        <v>2967400</v>
      </c>
      <c r="Z81" s="5">
        <v>2</v>
      </c>
      <c r="AA81" s="5">
        <v>2892800</v>
      </c>
      <c r="AB81" s="5">
        <v>0</v>
      </c>
      <c r="AC81" s="5">
        <v>0</v>
      </c>
      <c r="AD81" s="5">
        <v>2892800</v>
      </c>
      <c r="AE81" s="5">
        <v>74600</v>
      </c>
      <c r="AF81" s="5">
        <v>215</v>
      </c>
      <c r="AG81" s="5">
        <v>533002457</v>
      </c>
      <c r="AH81" s="19"/>
      <c r="AI81" s="5">
        <v>0</v>
      </c>
      <c r="AJ81" s="5">
        <v>3028253</v>
      </c>
      <c r="AK81" s="5">
        <v>1</v>
      </c>
      <c r="AL81" s="5">
        <v>8676914</v>
      </c>
      <c r="AM81" s="5">
        <v>0</v>
      </c>
      <c r="AN81" s="5">
        <v>0</v>
      </c>
      <c r="AO81" s="5">
        <v>8676914</v>
      </c>
      <c r="AP81" s="5">
        <v>-5648662</v>
      </c>
      <c r="AQ81" s="5">
        <v>40</v>
      </c>
      <c r="AR81" s="5">
        <v>326484516</v>
      </c>
      <c r="AS81" s="19"/>
      <c r="AT81" s="5">
        <v>0</v>
      </c>
      <c r="AU81" s="5">
        <v>0</v>
      </c>
      <c r="AV81" s="5">
        <v>0</v>
      </c>
      <c r="AW81" s="5">
        <v>0</v>
      </c>
      <c r="AX81" s="5">
        <v>0</v>
      </c>
      <c r="AY81" s="5">
        <v>20000</v>
      </c>
      <c r="AZ81" s="5">
        <v>20000</v>
      </c>
      <c r="BA81" s="5">
        <v>-20000</v>
      </c>
      <c r="BB81" s="5">
        <v>11</v>
      </c>
      <c r="BC81" s="5">
        <v>11645400</v>
      </c>
      <c r="BD81" s="19"/>
      <c r="BE81" s="5">
        <v>0</v>
      </c>
      <c r="BF81" s="5">
        <v>0</v>
      </c>
      <c r="BG81" s="5">
        <v>0</v>
      </c>
      <c r="BH81" s="5">
        <v>0</v>
      </c>
      <c r="BI81" s="5">
        <v>0</v>
      </c>
      <c r="BJ81" s="5">
        <v>0</v>
      </c>
      <c r="BK81" s="5">
        <v>0</v>
      </c>
      <c r="BL81" s="5">
        <v>0</v>
      </c>
      <c r="BM81" s="5">
        <v>0</v>
      </c>
      <c r="BN81" s="5">
        <v>0</v>
      </c>
      <c r="BO81" s="19"/>
      <c r="BP81" s="6">
        <v>1</v>
      </c>
      <c r="BQ81" s="6">
        <v>2302860</v>
      </c>
      <c r="BR81" s="6">
        <v>1</v>
      </c>
      <c r="BS81" s="6">
        <v>6230000</v>
      </c>
      <c r="BT81" s="6">
        <v>0</v>
      </c>
      <c r="BU81" s="6">
        <v>0</v>
      </c>
      <c r="BV81" s="6">
        <v>6230000</v>
      </c>
      <c r="BW81" s="6">
        <v>-3927140</v>
      </c>
      <c r="BX81" s="6">
        <v>30</v>
      </c>
      <c r="BY81" s="6">
        <v>146456869</v>
      </c>
      <c r="BZ81" s="19"/>
      <c r="CA81" s="5">
        <v>1</v>
      </c>
      <c r="CB81" s="5">
        <v>2863681</v>
      </c>
      <c r="CC81" s="5">
        <v>1</v>
      </c>
      <c r="CD81" s="5">
        <v>3252700</v>
      </c>
      <c r="CE81" s="5">
        <v>0</v>
      </c>
      <c r="CF81" s="5">
        <v>0</v>
      </c>
      <c r="CG81" s="5">
        <v>3252700</v>
      </c>
      <c r="CH81" s="5">
        <v>-389019</v>
      </c>
      <c r="CI81" s="5">
        <v>25</v>
      </c>
      <c r="CJ81" s="5">
        <v>71267968</v>
      </c>
      <c r="CK81" s="19"/>
      <c r="CL81" s="5">
        <v>0</v>
      </c>
      <c r="CM81" s="5">
        <v>0</v>
      </c>
      <c r="CN81" s="5">
        <v>0</v>
      </c>
      <c r="CO81" s="5">
        <v>0</v>
      </c>
      <c r="CP81" s="5">
        <v>0</v>
      </c>
      <c r="CQ81" s="5">
        <v>0</v>
      </c>
      <c r="CR81" s="5">
        <v>0</v>
      </c>
      <c r="CS81" s="5">
        <v>0</v>
      </c>
      <c r="CT81" s="5">
        <v>0</v>
      </c>
      <c r="CU81" s="5">
        <v>0</v>
      </c>
      <c r="CV81" s="19"/>
      <c r="CW81" s="5">
        <v>0</v>
      </c>
      <c r="CX81" s="5">
        <v>0</v>
      </c>
      <c r="CY81" s="5">
        <v>0</v>
      </c>
      <c r="CZ81" s="5">
        <v>0</v>
      </c>
      <c r="DA81" s="5">
        <v>0</v>
      </c>
      <c r="DB81" s="5">
        <v>0</v>
      </c>
      <c r="DC81" s="5">
        <v>0</v>
      </c>
      <c r="DD81" s="5">
        <v>0</v>
      </c>
      <c r="DE81" s="5">
        <v>0</v>
      </c>
      <c r="DF81" s="5">
        <v>0</v>
      </c>
      <c r="DG81" s="19"/>
      <c r="DH81" s="5">
        <v>1</v>
      </c>
      <c r="DI81" s="5">
        <v>3200000</v>
      </c>
      <c r="DJ81" s="5">
        <v>2</v>
      </c>
      <c r="DK81" s="5">
        <v>4999970</v>
      </c>
      <c r="DL81" s="5">
        <v>0</v>
      </c>
      <c r="DM81" s="5">
        <v>0</v>
      </c>
      <c r="DN81" s="5">
        <v>4999970</v>
      </c>
      <c r="DO81" s="5">
        <v>-1799970</v>
      </c>
      <c r="DP81" s="5">
        <v>16</v>
      </c>
      <c r="DQ81" s="5">
        <v>43299640</v>
      </c>
      <c r="DR81" s="19"/>
      <c r="DS81" s="5">
        <v>3</v>
      </c>
      <c r="DT81" s="5">
        <v>356849</v>
      </c>
      <c r="DU81" s="5">
        <v>3</v>
      </c>
      <c r="DV81" s="5">
        <v>77473</v>
      </c>
      <c r="DW81" s="5">
        <v>0</v>
      </c>
      <c r="DX81" s="5">
        <v>97198</v>
      </c>
      <c r="DY81" s="5">
        <v>174671</v>
      </c>
      <c r="DZ81" s="5">
        <v>182178</v>
      </c>
      <c r="EA81" s="5">
        <v>216</v>
      </c>
      <c r="EB81" s="5">
        <v>13657870</v>
      </c>
      <c r="EC81" s="19"/>
      <c r="ED81" s="5"/>
      <c r="EE81" s="5">
        <v>0</v>
      </c>
      <c r="EF81" s="5"/>
      <c r="EG81" s="5">
        <v>87300</v>
      </c>
      <c r="EH81" s="5">
        <v>0</v>
      </c>
      <c r="EI81" s="5">
        <v>0</v>
      </c>
      <c r="EJ81" s="5">
        <v>87300</v>
      </c>
      <c r="EK81" s="5">
        <v>-87300</v>
      </c>
      <c r="EL81" s="5"/>
      <c r="EM81" s="5">
        <v>3626420</v>
      </c>
    </row>
    <row r="82" spans="1:143" s="93" customFormat="1" ht="17.25" customHeight="1" x14ac:dyDescent="0.15">
      <c r="A82" s="7">
        <v>2024.07</v>
      </c>
      <c r="B82" s="5">
        <v>10</v>
      </c>
      <c r="C82" s="5">
        <v>16105111</v>
      </c>
      <c r="D82" s="5">
        <v>6</v>
      </c>
      <c r="E82" s="5">
        <v>7839727</v>
      </c>
      <c r="F82" s="5">
        <v>0</v>
      </c>
      <c r="G82" s="5">
        <v>111820</v>
      </c>
      <c r="H82" s="5">
        <v>7951547</v>
      </c>
      <c r="I82" s="5">
        <v>8153564</v>
      </c>
      <c r="J82" s="5">
        <v>557</v>
      </c>
      <c r="K82" s="5">
        <v>1157594704</v>
      </c>
      <c r="L82" s="19"/>
      <c r="M82" s="5">
        <v>10</v>
      </c>
      <c r="N82" s="5">
        <v>16105111</v>
      </c>
      <c r="O82" s="5">
        <v>6</v>
      </c>
      <c r="P82" s="5">
        <v>7839727</v>
      </c>
      <c r="Q82" s="5">
        <v>0</v>
      </c>
      <c r="R82" s="5">
        <v>111820</v>
      </c>
      <c r="S82" s="5">
        <v>7951547</v>
      </c>
      <c r="T82" s="5">
        <v>8153564</v>
      </c>
      <c r="U82" s="5">
        <v>557</v>
      </c>
      <c r="V82" s="5">
        <v>1153968284</v>
      </c>
      <c r="W82" s="19"/>
      <c r="X82" s="5">
        <v>2</v>
      </c>
      <c r="Y82" s="5">
        <v>3227300</v>
      </c>
      <c r="Z82" s="5">
        <v>0</v>
      </c>
      <c r="AA82" s="5">
        <v>0</v>
      </c>
      <c r="AB82" s="5">
        <v>0</v>
      </c>
      <c r="AC82" s="5">
        <v>0</v>
      </c>
      <c r="AD82" s="5">
        <v>0</v>
      </c>
      <c r="AE82" s="5">
        <v>3227300</v>
      </c>
      <c r="AF82" s="5">
        <v>217</v>
      </c>
      <c r="AG82" s="5">
        <v>536229757</v>
      </c>
      <c r="AH82" s="19"/>
      <c r="AI82" s="5">
        <v>1</v>
      </c>
      <c r="AJ82" s="5">
        <v>3383965</v>
      </c>
      <c r="AK82" s="5">
        <v>0</v>
      </c>
      <c r="AL82" s="5">
        <v>0</v>
      </c>
      <c r="AM82" s="5">
        <v>0</v>
      </c>
      <c r="AN82" s="5">
        <v>0</v>
      </c>
      <c r="AO82" s="5">
        <v>0</v>
      </c>
      <c r="AP82" s="5">
        <v>3383965</v>
      </c>
      <c r="AQ82" s="5">
        <v>41</v>
      </c>
      <c r="AR82" s="5">
        <v>329868481</v>
      </c>
      <c r="AS82" s="19"/>
      <c r="AT82" s="5">
        <v>0</v>
      </c>
      <c r="AU82" s="5">
        <v>0</v>
      </c>
      <c r="AV82" s="5">
        <v>0</v>
      </c>
      <c r="AW82" s="5">
        <v>0</v>
      </c>
      <c r="AX82" s="5">
        <v>0</v>
      </c>
      <c r="AY82" s="5">
        <v>20000</v>
      </c>
      <c r="AZ82" s="5">
        <v>20000</v>
      </c>
      <c r="BA82" s="5">
        <v>-20000</v>
      </c>
      <c r="BB82" s="5">
        <v>11</v>
      </c>
      <c r="BC82" s="5">
        <v>11625400</v>
      </c>
      <c r="BD82" s="19"/>
      <c r="BE82" s="5">
        <v>0</v>
      </c>
      <c r="BF82" s="5">
        <v>0</v>
      </c>
      <c r="BG82" s="5">
        <v>0</v>
      </c>
      <c r="BH82" s="5">
        <v>0</v>
      </c>
      <c r="BI82" s="5">
        <v>0</v>
      </c>
      <c r="BJ82" s="5">
        <v>0</v>
      </c>
      <c r="BK82" s="5">
        <v>0</v>
      </c>
      <c r="BL82" s="5">
        <v>0</v>
      </c>
      <c r="BM82" s="5">
        <v>0</v>
      </c>
      <c r="BN82" s="5">
        <v>0</v>
      </c>
      <c r="BO82" s="19"/>
      <c r="BP82" s="6">
        <v>2</v>
      </c>
      <c r="BQ82" s="6">
        <v>2988113</v>
      </c>
      <c r="BR82" s="6">
        <v>0</v>
      </c>
      <c r="BS82" s="6">
        <v>0</v>
      </c>
      <c r="BT82" s="6">
        <v>0</v>
      </c>
      <c r="BU82" s="6">
        <v>0</v>
      </c>
      <c r="BV82" s="6">
        <v>0</v>
      </c>
      <c r="BW82" s="6">
        <v>2988113</v>
      </c>
      <c r="BX82" s="6">
        <v>32</v>
      </c>
      <c r="BY82" s="6">
        <v>149444982</v>
      </c>
      <c r="BZ82" s="19"/>
      <c r="CA82" s="5">
        <v>1</v>
      </c>
      <c r="CB82" s="5">
        <v>2841330</v>
      </c>
      <c r="CC82" s="5">
        <v>1</v>
      </c>
      <c r="CD82" s="5">
        <v>2806900</v>
      </c>
      <c r="CE82" s="5">
        <v>0</v>
      </c>
      <c r="CF82" s="5">
        <v>0</v>
      </c>
      <c r="CG82" s="5">
        <v>2806900</v>
      </c>
      <c r="CH82" s="5">
        <v>34430</v>
      </c>
      <c r="CI82" s="5">
        <v>25</v>
      </c>
      <c r="CJ82" s="5">
        <v>71302398</v>
      </c>
      <c r="CK82" s="19"/>
      <c r="CL82" s="5">
        <v>0</v>
      </c>
      <c r="CM82" s="5">
        <v>0</v>
      </c>
      <c r="CN82" s="5">
        <v>0</v>
      </c>
      <c r="CO82" s="5">
        <v>0</v>
      </c>
      <c r="CP82" s="5">
        <v>0</v>
      </c>
      <c r="CQ82" s="5">
        <v>0</v>
      </c>
      <c r="CR82" s="5">
        <v>0</v>
      </c>
      <c r="CS82" s="5">
        <v>0</v>
      </c>
      <c r="CT82" s="5">
        <v>0</v>
      </c>
      <c r="CU82" s="5">
        <v>0</v>
      </c>
      <c r="CV82" s="19"/>
      <c r="CW82" s="5">
        <v>0</v>
      </c>
      <c r="CX82" s="5">
        <v>0</v>
      </c>
      <c r="CY82" s="5">
        <v>0</v>
      </c>
      <c r="CZ82" s="5">
        <v>0</v>
      </c>
      <c r="DA82" s="5">
        <v>0</v>
      </c>
      <c r="DB82" s="5">
        <v>0</v>
      </c>
      <c r="DC82" s="5">
        <v>0</v>
      </c>
      <c r="DD82" s="5">
        <v>0</v>
      </c>
      <c r="DE82" s="5">
        <v>0</v>
      </c>
      <c r="DF82" s="5">
        <v>0</v>
      </c>
      <c r="DG82" s="19"/>
      <c r="DH82" s="5">
        <v>1</v>
      </c>
      <c r="DI82" s="5">
        <v>3199970</v>
      </c>
      <c r="DJ82" s="5">
        <v>2</v>
      </c>
      <c r="DK82" s="5">
        <v>4899940</v>
      </c>
      <c r="DL82" s="5">
        <v>0</v>
      </c>
      <c r="DM82" s="5">
        <v>0</v>
      </c>
      <c r="DN82" s="5">
        <v>4899940</v>
      </c>
      <c r="DO82" s="5">
        <v>-1699970</v>
      </c>
      <c r="DP82" s="5">
        <v>15</v>
      </c>
      <c r="DQ82" s="5">
        <v>41599670</v>
      </c>
      <c r="DR82" s="19"/>
      <c r="DS82" s="5">
        <v>3</v>
      </c>
      <c r="DT82" s="5">
        <v>464433</v>
      </c>
      <c r="DU82" s="5">
        <v>3</v>
      </c>
      <c r="DV82" s="5">
        <v>132887</v>
      </c>
      <c r="DW82" s="5">
        <v>0</v>
      </c>
      <c r="DX82" s="5">
        <v>91820</v>
      </c>
      <c r="DY82" s="5">
        <v>224707</v>
      </c>
      <c r="DZ82" s="5">
        <v>239726</v>
      </c>
      <c r="EA82" s="5">
        <v>216</v>
      </c>
      <c r="EB82" s="5">
        <v>13897596</v>
      </c>
      <c r="EC82" s="19"/>
      <c r="ED82" s="5"/>
      <c r="EE82" s="5">
        <v>0</v>
      </c>
      <c r="EF82" s="5"/>
      <c r="EG82" s="5">
        <v>0</v>
      </c>
      <c r="EH82" s="5">
        <v>0</v>
      </c>
      <c r="EI82" s="5">
        <v>0</v>
      </c>
      <c r="EJ82" s="5">
        <v>0</v>
      </c>
      <c r="EK82" s="5">
        <v>0</v>
      </c>
      <c r="EL82" s="5"/>
      <c r="EM82" s="5">
        <v>3626420</v>
      </c>
    </row>
    <row r="83" spans="1:143" s="93" customFormat="1" ht="17.25" customHeight="1" x14ac:dyDescent="0.15">
      <c r="A83" s="7" t="s">
        <v>300</v>
      </c>
      <c r="B83" s="5">
        <v>6</v>
      </c>
      <c r="C83" s="5">
        <v>15108096</v>
      </c>
      <c r="D83" s="5">
        <v>6</v>
      </c>
      <c r="E83" s="5">
        <v>7047799</v>
      </c>
      <c r="F83" s="5">
        <v>0</v>
      </c>
      <c r="G83" s="5">
        <v>110457</v>
      </c>
      <c r="H83" s="5">
        <v>7158255</v>
      </c>
      <c r="I83" s="5">
        <v>7949841</v>
      </c>
      <c r="J83" s="5">
        <v>557</v>
      </c>
      <c r="K83" s="5">
        <v>1165544545</v>
      </c>
      <c r="L83" s="19"/>
      <c r="M83" s="5">
        <v>6</v>
      </c>
      <c r="N83" s="5">
        <v>15108096</v>
      </c>
      <c r="O83" s="5">
        <v>6</v>
      </c>
      <c r="P83" s="5">
        <v>7047799</v>
      </c>
      <c r="Q83" s="5">
        <v>0</v>
      </c>
      <c r="R83" s="5">
        <v>110457</v>
      </c>
      <c r="S83" s="5">
        <v>7158255</v>
      </c>
      <c r="T83" s="5">
        <v>7949841</v>
      </c>
      <c r="U83" s="5">
        <v>557</v>
      </c>
      <c r="V83" s="5">
        <v>1161918125</v>
      </c>
      <c r="W83" s="19"/>
      <c r="X83" s="5">
        <v>0</v>
      </c>
      <c r="Y83" s="5">
        <v>2947600</v>
      </c>
      <c r="Z83" s="5">
        <v>0</v>
      </c>
      <c r="AA83" s="5">
        <v>0</v>
      </c>
      <c r="AB83" s="5">
        <v>0</v>
      </c>
      <c r="AC83" s="5">
        <v>120</v>
      </c>
      <c r="AD83" s="5">
        <v>120</v>
      </c>
      <c r="AE83" s="5">
        <v>2947480</v>
      </c>
      <c r="AF83" s="5">
        <v>217</v>
      </c>
      <c r="AG83" s="5">
        <v>539177237</v>
      </c>
      <c r="AH83" s="19"/>
      <c r="AI83" s="5">
        <v>0</v>
      </c>
      <c r="AJ83" s="5">
        <v>2881985</v>
      </c>
      <c r="AK83" s="5">
        <v>0</v>
      </c>
      <c r="AL83" s="5">
        <v>0</v>
      </c>
      <c r="AM83" s="5">
        <v>0</v>
      </c>
      <c r="AN83" s="5">
        <v>0</v>
      </c>
      <c r="AO83" s="5">
        <v>0</v>
      </c>
      <c r="AP83" s="5">
        <v>2881985</v>
      </c>
      <c r="AQ83" s="5">
        <v>41</v>
      </c>
      <c r="AR83" s="5">
        <v>332750466</v>
      </c>
      <c r="AS83" s="19"/>
      <c r="AT83" s="5">
        <v>0</v>
      </c>
      <c r="AU83" s="5">
        <v>249900</v>
      </c>
      <c r="AV83" s="5">
        <v>0</v>
      </c>
      <c r="AW83" s="5">
        <v>0</v>
      </c>
      <c r="AX83" s="5">
        <v>0</v>
      </c>
      <c r="AY83" s="5">
        <v>20000</v>
      </c>
      <c r="AZ83" s="5">
        <v>20000</v>
      </c>
      <c r="BA83" s="5">
        <v>229900</v>
      </c>
      <c r="BB83" s="5">
        <v>11</v>
      </c>
      <c r="BC83" s="5">
        <v>11855300</v>
      </c>
      <c r="BD83" s="19"/>
      <c r="BE83" s="5">
        <v>0</v>
      </c>
      <c r="BF83" s="5">
        <v>0</v>
      </c>
      <c r="BG83" s="5">
        <v>0</v>
      </c>
      <c r="BH83" s="5">
        <v>0</v>
      </c>
      <c r="BI83" s="5">
        <v>0</v>
      </c>
      <c r="BJ83" s="5">
        <v>0</v>
      </c>
      <c r="BK83" s="5">
        <v>0</v>
      </c>
      <c r="BL83" s="5">
        <v>0</v>
      </c>
      <c r="BM83" s="5">
        <v>0</v>
      </c>
      <c r="BN83" s="5">
        <v>0</v>
      </c>
      <c r="BO83" s="19"/>
      <c r="BP83" s="6">
        <v>1</v>
      </c>
      <c r="BQ83" s="6">
        <v>2530389</v>
      </c>
      <c r="BR83" s="6">
        <v>0</v>
      </c>
      <c r="BS83" s="6">
        <v>0</v>
      </c>
      <c r="BT83" s="6">
        <v>0</v>
      </c>
      <c r="BU83" s="6">
        <v>0</v>
      </c>
      <c r="BV83" s="6">
        <v>0</v>
      </c>
      <c r="BW83" s="6">
        <v>2530389</v>
      </c>
      <c r="BX83" s="6">
        <v>33</v>
      </c>
      <c r="BY83" s="6">
        <v>151975371</v>
      </c>
      <c r="BZ83" s="19"/>
      <c r="CA83" s="5">
        <v>1</v>
      </c>
      <c r="CB83" s="5">
        <v>2832801</v>
      </c>
      <c r="CC83" s="5">
        <v>1</v>
      </c>
      <c r="CD83" s="5">
        <v>3027800</v>
      </c>
      <c r="CE83" s="5">
        <v>0</v>
      </c>
      <c r="CF83" s="5">
        <v>0</v>
      </c>
      <c r="CG83" s="5">
        <v>3027800</v>
      </c>
      <c r="CH83" s="5">
        <v>-194999</v>
      </c>
      <c r="CI83" s="5">
        <v>25</v>
      </c>
      <c r="CJ83" s="5">
        <v>71107399</v>
      </c>
      <c r="CK83" s="19"/>
      <c r="CL83" s="5">
        <v>0</v>
      </c>
      <c r="CM83" s="5">
        <v>0</v>
      </c>
      <c r="CN83" s="5">
        <v>0</v>
      </c>
      <c r="CO83" s="5">
        <v>0</v>
      </c>
      <c r="CP83" s="5">
        <v>0</v>
      </c>
      <c r="CQ83" s="5">
        <v>0</v>
      </c>
      <c r="CR83" s="5">
        <v>0</v>
      </c>
      <c r="CS83" s="5">
        <v>0</v>
      </c>
      <c r="CT83" s="5">
        <v>0</v>
      </c>
      <c r="CU83" s="5">
        <v>0</v>
      </c>
      <c r="CV83" s="19"/>
      <c r="CW83" s="5">
        <v>0</v>
      </c>
      <c r="CX83" s="5">
        <v>0</v>
      </c>
      <c r="CY83" s="5">
        <v>0</v>
      </c>
      <c r="CZ83" s="5">
        <v>0</v>
      </c>
      <c r="DA83" s="5">
        <v>0</v>
      </c>
      <c r="DB83" s="5">
        <v>0</v>
      </c>
      <c r="DC83" s="5">
        <v>0</v>
      </c>
      <c r="DD83" s="5">
        <v>0</v>
      </c>
      <c r="DE83" s="5">
        <v>0</v>
      </c>
      <c r="DF83" s="5">
        <v>0</v>
      </c>
      <c r="DG83" s="19"/>
      <c r="DH83" s="5">
        <v>1</v>
      </c>
      <c r="DI83" s="5">
        <v>3200000</v>
      </c>
      <c r="DJ83" s="5">
        <v>2</v>
      </c>
      <c r="DK83" s="5">
        <v>3899990</v>
      </c>
      <c r="DL83" s="5">
        <v>0</v>
      </c>
      <c r="DM83" s="5">
        <v>0</v>
      </c>
      <c r="DN83" s="5">
        <v>3899990</v>
      </c>
      <c r="DO83" s="5">
        <v>-699990</v>
      </c>
      <c r="DP83" s="5">
        <v>14</v>
      </c>
      <c r="DQ83" s="5">
        <v>40899680</v>
      </c>
      <c r="DR83" s="19"/>
      <c r="DS83" s="5">
        <v>3</v>
      </c>
      <c r="DT83" s="5">
        <v>465421</v>
      </c>
      <c r="DU83" s="5">
        <v>3</v>
      </c>
      <c r="DV83" s="5">
        <v>120009</v>
      </c>
      <c r="DW83" s="5">
        <v>0</v>
      </c>
      <c r="DX83" s="5">
        <v>90337</v>
      </c>
      <c r="DY83" s="5">
        <v>210345</v>
      </c>
      <c r="DZ83" s="5">
        <v>255076</v>
      </c>
      <c r="EA83" s="5">
        <v>216</v>
      </c>
      <c r="EB83" s="5">
        <v>14152672</v>
      </c>
      <c r="EC83" s="19"/>
      <c r="ED83" s="5"/>
      <c r="EE83" s="5">
        <v>0</v>
      </c>
      <c r="EF83" s="5"/>
      <c r="EG83" s="5">
        <v>0</v>
      </c>
      <c r="EH83" s="5">
        <v>0</v>
      </c>
      <c r="EI83" s="5">
        <v>0</v>
      </c>
      <c r="EJ83" s="5">
        <v>0</v>
      </c>
      <c r="EK83" s="5">
        <v>0</v>
      </c>
      <c r="EL83" s="5"/>
      <c r="EM83" s="5">
        <v>3626420</v>
      </c>
    </row>
    <row r="84" spans="1:143" s="93" customFormat="1" ht="17.25" customHeight="1" x14ac:dyDescent="0.15">
      <c r="A84" s="7">
        <v>2024.09</v>
      </c>
      <c r="B84" s="5">
        <v>6</v>
      </c>
      <c r="C84" s="5">
        <v>15459184</v>
      </c>
      <c r="D84" s="5">
        <v>10</v>
      </c>
      <c r="E84" s="5">
        <v>25457263</v>
      </c>
      <c r="F84" s="5">
        <v>0</v>
      </c>
      <c r="G84" s="5">
        <v>100130</v>
      </c>
      <c r="H84" s="5">
        <v>25557392</v>
      </c>
      <c r="I84" s="5">
        <v>-10098209</v>
      </c>
      <c r="J84" s="5">
        <v>553</v>
      </c>
      <c r="K84" s="5">
        <v>1155446336</v>
      </c>
      <c r="L84" s="19"/>
      <c r="M84" s="5">
        <v>6</v>
      </c>
      <c r="N84" s="5">
        <v>15459184</v>
      </c>
      <c r="O84" s="5">
        <v>10</v>
      </c>
      <c r="P84" s="5">
        <v>25370163</v>
      </c>
      <c r="Q84" s="5">
        <v>0</v>
      </c>
      <c r="R84" s="5">
        <v>100130</v>
      </c>
      <c r="S84" s="5">
        <v>25470292</v>
      </c>
      <c r="T84" s="5">
        <v>-10011109</v>
      </c>
      <c r="U84" s="5">
        <v>553</v>
      </c>
      <c r="V84" s="5">
        <v>1151907016</v>
      </c>
      <c r="W84" s="19"/>
      <c r="X84" s="5">
        <v>0</v>
      </c>
      <c r="Y84" s="5">
        <v>2943100</v>
      </c>
      <c r="Z84" s="5">
        <v>1</v>
      </c>
      <c r="AA84" s="5">
        <v>2442900</v>
      </c>
      <c r="AB84" s="5">
        <v>0</v>
      </c>
      <c r="AC84" s="5">
        <v>0</v>
      </c>
      <c r="AD84" s="5">
        <v>2442900</v>
      </c>
      <c r="AE84" s="5">
        <v>500200</v>
      </c>
      <c r="AF84" s="5">
        <v>216</v>
      </c>
      <c r="AG84" s="5">
        <v>539677437</v>
      </c>
      <c r="AH84" s="19"/>
      <c r="AI84" s="5">
        <v>0</v>
      </c>
      <c r="AJ84" s="5">
        <v>3577447</v>
      </c>
      <c r="AK84" s="5">
        <v>1</v>
      </c>
      <c r="AL84" s="5">
        <v>8489251</v>
      </c>
      <c r="AM84" s="5">
        <v>0</v>
      </c>
      <c r="AN84" s="5">
        <v>0</v>
      </c>
      <c r="AO84" s="5">
        <v>8489251</v>
      </c>
      <c r="AP84" s="5">
        <v>-4911804</v>
      </c>
      <c r="AQ84" s="5">
        <v>40</v>
      </c>
      <c r="AR84" s="5">
        <v>327838662</v>
      </c>
      <c r="AS84" s="19"/>
      <c r="AT84" s="5">
        <v>0</v>
      </c>
      <c r="AU84" s="5">
        <v>0</v>
      </c>
      <c r="AV84" s="5">
        <v>1</v>
      </c>
      <c r="AW84" s="5">
        <v>997700</v>
      </c>
      <c r="AX84" s="5">
        <v>0</v>
      </c>
      <c r="AY84" s="5">
        <v>20000</v>
      </c>
      <c r="AZ84" s="5">
        <v>1017700</v>
      </c>
      <c r="BA84" s="5">
        <v>-1017700</v>
      </c>
      <c r="BB84" s="5">
        <v>10</v>
      </c>
      <c r="BC84" s="5">
        <v>10837600</v>
      </c>
      <c r="BD84" s="19"/>
      <c r="BE84" s="5">
        <v>0</v>
      </c>
      <c r="BF84" s="5">
        <v>0</v>
      </c>
      <c r="BG84" s="5">
        <v>0</v>
      </c>
      <c r="BH84" s="5">
        <v>0</v>
      </c>
      <c r="BI84" s="5">
        <v>0</v>
      </c>
      <c r="BJ84" s="5">
        <v>0</v>
      </c>
      <c r="BK84" s="5">
        <v>0</v>
      </c>
      <c r="BL84" s="5">
        <v>0</v>
      </c>
      <c r="BM84" s="5">
        <v>0</v>
      </c>
      <c r="BN84" s="5">
        <v>0</v>
      </c>
      <c r="BO84" s="19"/>
      <c r="BP84" s="6">
        <v>1</v>
      </c>
      <c r="BQ84" s="6">
        <v>2531545</v>
      </c>
      <c r="BR84" s="6">
        <v>1</v>
      </c>
      <c r="BS84" s="6">
        <v>6326800</v>
      </c>
      <c r="BT84" s="6">
        <v>0</v>
      </c>
      <c r="BU84" s="6">
        <v>0</v>
      </c>
      <c r="BV84" s="6">
        <v>6326800</v>
      </c>
      <c r="BW84" s="6">
        <v>-3795255</v>
      </c>
      <c r="BX84" s="6">
        <v>33</v>
      </c>
      <c r="BY84" s="6">
        <v>148180116</v>
      </c>
      <c r="BZ84" s="19"/>
      <c r="CA84" s="5">
        <v>1</v>
      </c>
      <c r="CB84" s="5">
        <v>2902545</v>
      </c>
      <c r="CC84" s="5">
        <v>1</v>
      </c>
      <c r="CD84" s="5">
        <v>3105900</v>
      </c>
      <c r="CE84" s="5">
        <v>0</v>
      </c>
      <c r="CF84" s="5">
        <v>0</v>
      </c>
      <c r="CG84" s="5">
        <v>3105900</v>
      </c>
      <c r="CH84" s="5">
        <v>-203355</v>
      </c>
      <c r="CI84" s="5">
        <v>25</v>
      </c>
      <c r="CJ84" s="5">
        <v>70904044</v>
      </c>
      <c r="CK84" s="19"/>
      <c r="CL84" s="5">
        <v>0</v>
      </c>
      <c r="CM84" s="5">
        <v>0</v>
      </c>
      <c r="CN84" s="5">
        <v>0</v>
      </c>
      <c r="CO84" s="5">
        <v>0</v>
      </c>
      <c r="CP84" s="5">
        <v>0</v>
      </c>
      <c r="CQ84" s="5">
        <v>0</v>
      </c>
      <c r="CR84" s="5">
        <v>0</v>
      </c>
      <c r="CS84" s="5">
        <v>0</v>
      </c>
      <c r="CT84" s="5">
        <v>0</v>
      </c>
      <c r="CU84" s="5">
        <v>0</v>
      </c>
      <c r="CV84" s="19"/>
      <c r="CW84" s="5">
        <v>0</v>
      </c>
      <c r="CX84" s="5">
        <v>0</v>
      </c>
      <c r="CY84" s="5">
        <v>0</v>
      </c>
      <c r="CZ84" s="5">
        <v>0</v>
      </c>
      <c r="DA84" s="5">
        <v>0</v>
      </c>
      <c r="DB84" s="5">
        <v>0</v>
      </c>
      <c r="DC84" s="5">
        <v>0</v>
      </c>
      <c r="DD84" s="5">
        <v>0</v>
      </c>
      <c r="DE84" s="5">
        <v>0</v>
      </c>
      <c r="DF84" s="5">
        <v>0</v>
      </c>
      <c r="DG84" s="19"/>
      <c r="DH84" s="5">
        <v>1</v>
      </c>
      <c r="DI84" s="5">
        <v>3199980</v>
      </c>
      <c r="DJ84" s="5">
        <v>2</v>
      </c>
      <c r="DK84" s="5">
        <v>3899990</v>
      </c>
      <c r="DL84" s="5">
        <v>0</v>
      </c>
      <c r="DM84" s="5">
        <v>0</v>
      </c>
      <c r="DN84" s="5">
        <v>3899990</v>
      </c>
      <c r="DO84" s="5">
        <v>-700010</v>
      </c>
      <c r="DP84" s="5">
        <v>13</v>
      </c>
      <c r="DQ84" s="5">
        <v>40199670</v>
      </c>
      <c r="DR84" s="19"/>
      <c r="DS84" s="5">
        <v>3</v>
      </c>
      <c r="DT84" s="5">
        <v>304567</v>
      </c>
      <c r="DU84" s="5">
        <v>3</v>
      </c>
      <c r="DV84" s="5">
        <v>107622</v>
      </c>
      <c r="DW84" s="5">
        <v>0</v>
      </c>
      <c r="DX84" s="5">
        <v>80130</v>
      </c>
      <c r="DY84" s="5">
        <v>187752</v>
      </c>
      <c r="DZ84" s="5">
        <v>116815</v>
      </c>
      <c r="EA84" s="5">
        <v>216</v>
      </c>
      <c r="EB84" s="5">
        <v>14269487</v>
      </c>
      <c r="EC84" s="19"/>
      <c r="ED84" s="5"/>
      <c r="EE84" s="5">
        <v>0</v>
      </c>
      <c r="EF84" s="5"/>
      <c r="EG84" s="5">
        <v>87100</v>
      </c>
      <c r="EH84" s="5">
        <v>0</v>
      </c>
      <c r="EI84" s="5">
        <v>0</v>
      </c>
      <c r="EJ84" s="5">
        <v>87100</v>
      </c>
      <c r="EK84" s="5">
        <v>-87100</v>
      </c>
      <c r="EL84" s="5"/>
      <c r="EM84" s="5">
        <v>3539320</v>
      </c>
    </row>
    <row r="85" spans="1:143" s="93" customFormat="1" ht="17.25" customHeight="1" x14ac:dyDescent="0.15">
      <c r="A85" s="154" t="s">
        <v>301</v>
      </c>
      <c r="B85" s="5">
        <v>9</v>
      </c>
      <c r="C85" s="5">
        <v>14831086</v>
      </c>
      <c r="D85" s="5">
        <v>5</v>
      </c>
      <c r="E85" s="5">
        <v>6588169</v>
      </c>
      <c r="F85" s="5">
        <v>0</v>
      </c>
      <c r="G85" s="5">
        <v>102396</v>
      </c>
      <c r="H85" s="5">
        <v>6690565</v>
      </c>
      <c r="I85" s="5">
        <v>8140520</v>
      </c>
      <c r="J85" s="5">
        <v>557</v>
      </c>
      <c r="K85" s="5">
        <v>1163586856</v>
      </c>
      <c r="L85" s="19"/>
      <c r="M85" s="5">
        <v>9</v>
      </c>
      <c r="N85" s="5">
        <v>14831086</v>
      </c>
      <c r="O85" s="5">
        <v>5</v>
      </c>
      <c r="P85" s="5">
        <v>6588169</v>
      </c>
      <c r="Q85" s="5">
        <v>0</v>
      </c>
      <c r="R85" s="5">
        <v>102396</v>
      </c>
      <c r="S85" s="5">
        <v>6690565</v>
      </c>
      <c r="T85" s="5">
        <v>8140520</v>
      </c>
      <c r="U85" s="5">
        <v>557</v>
      </c>
      <c r="V85" s="5">
        <v>1160047536</v>
      </c>
      <c r="W85" s="19"/>
      <c r="X85" s="5">
        <v>2</v>
      </c>
      <c r="Y85" s="5">
        <v>2597600</v>
      </c>
      <c r="Z85" s="5">
        <v>0</v>
      </c>
      <c r="AA85" s="5">
        <v>0</v>
      </c>
      <c r="AB85" s="5">
        <v>0</v>
      </c>
      <c r="AC85" s="5">
        <v>0</v>
      </c>
      <c r="AD85" s="5">
        <v>0</v>
      </c>
      <c r="AE85" s="5">
        <v>2597600</v>
      </c>
      <c r="AF85" s="5">
        <v>218</v>
      </c>
      <c r="AG85" s="5">
        <v>542275037</v>
      </c>
      <c r="AH85" s="19"/>
      <c r="AI85" s="5">
        <v>1</v>
      </c>
      <c r="AJ85" s="5">
        <v>3566493</v>
      </c>
      <c r="AK85" s="5">
        <v>0</v>
      </c>
      <c r="AL85" s="5">
        <v>0</v>
      </c>
      <c r="AM85" s="5">
        <v>0</v>
      </c>
      <c r="AN85" s="5">
        <v>0</v>
      </c>
      <c r="AO85" s="5">
        <v>0</v>
      </c>
      <c r="AP85" s="5">
        <v>3566493</v>
      </c>
      <c r="AQ85" s="5">
        <v>41</v>
      </c>
      <c r="AR85" s="5">
        <v>331405155</v>
      </c>
      <c r="AS85" s="19"/>
      <c r="AT85" s="5">
        <v>0</v>
      </c>
      <c r="AU85" s="5">
        <v>0</v>
      </c>
      <c r="AV85" s="5">
        <v>0</v>
      </c>
      <c r="AW85" s="5">
        <v>0</v>
      </c>
      <c r="AX85" s="5">
        <v>0</v>
      </c>
      <c r="AY85" s="5">
        <v>20000</v>
      </c>
      <c r="AZ85" s="5">
        <v>20000</v>
      </c>
      <c r="BA85" s="5">
        <v>-20000</v>
      </c>
      <c r="BB85" s="5">
        <v>10</v>
      </c>
      <c r="BC85" s="5">
        <v>10817600</v>
      </c>
      <c r="BD85" s="19"/>
      <c r="BE85" s="5">
        <v>0</v>
      </c>
      <c r="BF85" s="5">
        <v>0</v>
      </c>
      <c r="BG85" s="5">
        <v>0</v>
      </c>
      <c r="BH85" s="5">
        <v>0</v>
      </c>
      <c r="BI85" s="5">
        <v>0</v>
      </c>
      <c r="BJ85" s="5">
        <v>0</v>
      </c>
      <c r="BK85" s="5">
        <v>0</v>
      </c>
      <c r="BL85" s="5">
        <v>0</v>
      </c>
      <c r="BM85" s="5">
        <v>0</v>
      </c>
      <c r="BN85" s="5">
        <v>0</v>
      </c>
      <c r="BO85" s="19"/>
      <c r="BP85" s="6">
        <v>1</v>
      </c>
      <c r="BQ85" s="6">
        <v>2300980</v>
      </c>
      <c r="BR85" s="6">
        <v>0</v>
      </c>
      <c r="BS85" s="6">
        <v>0</v>
      </c>
      <c r="BT85" s="6">
        <v>0</v>
      </c>
      <c r="BU85" s="6">
        <v>0</v>
      </c>
      <c r="BV85" s="6">
        <v>0</v>
      </c>
      <c r="BW85" s="6">
        <v>2300980</v>
      </c>
      <c r="BX85" s="6">
        <v>34</v>
      </c>
      <c r="BY85" s="6">
        <v>150481096</v>
      </c>
      <c r="BZ85" s="19"/>
      <c r="CA85" s="5">
        <v>1</v>
      </c>
      <c r="CB85" s="5">
        <v>2789360</v>
      </c>
      <c r="CC85" s="5">
        <v>1</v>
      </c>
      <c r="CD85" s="5">
        <v>2977100</v>
      </c>
      <c r="CE85" s="5">
        <v>0</v>
      </c>
      <c r="CF85" s="5">
        <v>0</v>
      </c>
      <c r="CG85" s="5">
        <v>2977100</v>
      </c>
      <c r="CH85" s="5">
        <v>-187741</v>
      </c>
      <c r="CI85" s="5">
        <v>25</v>
      </c>
      <c r="CJ85" s="5">
        <v>70716303</v>
      </c>
      <c r="CK85" s="19"/>
      <c r="CL85" s="5">
        <v>0</v>
      </c>
      <c r="CM85" s="5">
        <v>0</v>
      </c>
      <c r="CN85" s="5">
        <v>0</v>
      </c>
      <c r="CO85" s="5">
        <v>0</v>
      </c>
      <c r="CP85" s="5">
        <v>0</v>
      </c>
      <c r="CQ85" s="5">
        <v>0</v>
      </c>
      <c r="CR85" s="5">
        <v>0</v>
      </c>
      <c r="CS85" s="5">
        <v>0</v>
      </c>
      <c r="CT85" s="5">
        <v>0</v>
      </c>
      <c r="CU85" s="5">
        <v>0</v>
      </c>
      <c r="CV85" s="19"/>
      <c r="CW85" s="5">
        <v>0</v>
      </c>
      <c r="CX85" s="5">
        <v>0</v>
      </c>
      <c r="CY85" s="5">
        <v>0</v>
      </c>
      <c r="CZ85" s="5">
        <v>0</v>
      </c>
      <c r="DA85" s="5">
        <v>0</v>
      </c>
      <c r="DB85" s="5">
        <v>0</v>
      </c>
      <c r="DC85" s="5">
        <v>0</v>
      </c>
      <c r="DD85" s="5">
        <v>0</v>
      </c>
      <c r="DE85" s="5">
        <v>0</v>
      </c>
      <c r="DF85" s="5">
        <v>0</v>
      </c>
      <c r="DG85" s="19"/>
      <c r="DH85" s="5">
        <v>1</v>
      </c>
      <c r="DI85" s="5">
        <v>3199990</v>
      </c>
      <c r="DJ85" s="5">
        <v>1</v>
      </c>
      <c r="DK85" s="5">
        <v>3499970</v>
      </c>
      <c r="DL85" s="5">
        <v>0</v>
      </c>
      <c r="DM85" s="5">
        <v>0</v>
      </c>
      <c r="DN85" s="5">
        <v>3499970</v>
      </c>
      <c r="DO85" s="5">
        <v>-299980</v>
      </c>
      <c r="DP85" s="5">
        <v>13</v>
      </c>
      <c r="DQ85" s="5">
        <v>39899690</v>
      </c>
      <c r="DR85" s="19"/>
      <c r="DS85" s="5">
        <v>3</v>
      </c>
      <c r="DT85" s="5">
        <v>376663</v>
      </c>
      <c r="DU85" s="5">
        <v>3</v>
      </c>
      <c r="DV85" s="5">
        <v>111099</v>
      </c>
      <c r="DW85" s="5">
        <v>0</v>
      </c>
      <c r="DX85" s="5">
        <v>82396</v>
      </c>
      <c r="DY85" s="5">
        <v>193495</v>
      </c>
      <c r="DZ85" s="5">
        <v>183168</v>
      </c>
      <c r="EA85" s="5">
        <v>216</v>
      </c>
      <c r="EB85" s="5">
        <v>14452655</v>
      </c>
      <c r="EC85" s="19"/>
      <c r="ED85" s="5"/>
      <c r="EE85" s="5">
        <v>0</v>
      </c>
      <c r="EF85" s="5"/>
      <c r="EG85" s="5">
        <v>0</v>
      </c>
      <c r="EH85" s="5">
        <v>0</v>
      </c>
      <c r="EI85" s="5">
        <v>0</v>
      </c>
      <c r="EJ85" s="5">
        <v>0</v>
      </c>
      <c r="EK85" s="5">
        <v>0</v>
      </c>
      <c r="EL85" s="5"/>
      <c r="EM85" s="5">
        <v>3539320</v>
      </c>
    </row>
    <row r="86" spans="1:143" s="93" customFormat="1" ht="17.25" customHeight="1" x14ac:dyDescent="0.15">
      <c r="A86" s="7">
        <v>2024.11</v>
      </c>
      <c r="B86" s="5">
        <v>6</v>
      </c>
      <c r="C86" s="5">
        <v>15355565</v>
      </c>
      <c r="D86" s="5">
        <v>5</v>
      </c>
      <c r="E86" s="5">
        <v>6670229</v>
      </c>
      <c r="F86" s="5">
        <v>0</v>
      </c>
      <c r="G86" s="5">
        <v>108405</v>
      </c>
      <c r="H86" s="5">
        <v>6778634</v>
      </c>
      <c r="I86" s="5">
        <v>8576931</v>
      </c>
      <c r="J86" s="5">
        <v>558</v>
      </c>
      <c r="K86" s="5">
        <v>1172163787</v>
      </c>
      <c r="L86" s="19"/>
      <c r="M86" s="5">
        <v>6</v>
      </c>
      <c r="N86" s="5">
        <v>15355565</v>
      </c>
      <c r="O86" s="5">
        <v>5</v>
      </c>
      <c r="P86" s="5">
        <v>6670229</v>
      </c>
      <c r="Q86" s="5">
        <v>0</v>
      </c>
      <c r="R86" s="5">
        <v>108405</v>
      </c>
      <c r="S86" s="5">
        <v>6778634</v>
      </c>
      <c r="T86" s="5">
        <v>8576931</v>
      </c>
      <c r="U86" s="5">
        <v>558</v>
      </c>
      <c r="V86" s="5">
        <v>1168624467</v>
      </c>
      <c r="W86" s="19"/>
      <c r="X86" s="5">
        <v>0</v>
      </c>
      <c r="Y86" s="5">
        <v>3203900</v>
      </c>
      <c r="Z86" s="5">
        <v>0</v>
      </c>
      <c r="AA86" s="5">
        <v>0</v>
      </c>
      <c r="AB86" s="5">
        <v>0</v>
      </c>
      <c r="AC86" s="5">
        <v>0</v>
      </c>
      <c r="AD86" s="5">
        <v>0</v>
      </c>
      <c r="AE86" s="5">
        <v>3203900</v>
      </c>
      <c r="AF86" s="5">
        <v>218</v>
      </c>
      <c r="AG86" s="5">
        <v>545478937</v>
      </c>
      <c r="AH86" s="19"/>
      <c r="AI86" s="5">
        <v>0</v>
      </c>
      <c r="AJ86" s="5">
        <v>3311643</v>
      </c>
      <c r="AK86" s="5">
        <v>0</v>
      </c>
      <c r="AL86" s="5">
        <v>0</v>
      </c>
      <c r="AM86" s="5">
        <v>0</v>
      </c>
      <c r="AN86" s="5">
        <v>0</v>
      </c>
      <c r="AO86" s="5">
        <v>0</v>
      </c>
      <c r="AP86" s="5">
        <v>3311643</v>
      </c>
      <c r="AQ86" s="5">
        <v>41</v>
      </c>
      <c r="AR86" s="5">
        <v>334716799</v>
      </c>
      <c r="AS86" s="19"/>
      <c r="AT86" s="5">
        <v>0</v>
      </c>
      <c r="AU86" s="5">
        <v>249800</v>
      </c>
      <c r="AV86" s="5">
        <v>0</v>
      </c>
      <c r="AW86" s="5">
        <v>0</v>
      </c>
      <c r="AX86" s="5">
        <v>0</v>
      </c>
      <c r="AY86" s="5">
        <v>20000</v>
      </c>
      <c r="AZ86" s="5">
        <v>20000</v>
      </c>
      <c r="BA86" s="5">
        <v>229800</v>
      </c>
      <c r="BB86" s="5">
        <v>10</v>
      </c>
      <c r="BC86" s="5">
        <v>11047400</v>
      </c>
      <c r="BD86" s="19"/>
      <c r="BE86" s="5">
        <v>0</v>
      </c>
      <c r="BF86" s="5">
        <v>0</v>
      </c>
      <c r="BG86" s="5">
        <v>0</v>
      </c>
      <c r="BH86" s="5">
        <v>0</v>
      </c>
      <c r="BI86" s="5">
        <v>0</v>
      </c>
      <c r="BJ86" s="5">
        <v>0</v>
      </c>
      <c r="BK86" s="5">
        <v>0</v>
      </c>
      <c r="BL86" s="5">
        <v>0</v>
      </c>
      <c r="BM86" s="5">
        <v>0</v>
      </c>
      <c r="BN86" s="5">
        <v>0</v>
      </c>
      <c r="BO86" s="19"/>
      <c r="BP86" s="6">
        <v>1</v>
      </c>
      <c r="BQ86" s="6">
        <v>2334654</v>
      </c>
      <c r="BR86" s="6">
        <v>0</v>
      </c>
      <c r="BS86" s="6">
        <v>0</v>
      </c>
      <c r="BT86" s="6">
        <v>0</v>
      </c>
      <c r="BU86" s="6">
        <v>0</v>
      </c>
      <c r="BV86" s="6">
        <v>0</v>
      </c>
      <c r="BW86" s="6">
        <v>2334654</v>
      </c>
      <c r="BX86" s="6">
        <v>35</v>
      </c>
      <c r="BY86" s="6">
        <v>152815749</v>
      </c>
      <c r="BZ86" s="19"/>
      <c r="CA86" s="5">
        <v>1</v>
      </c>
      <c r="CB86" s="5">
        <v>2751815</v>
      </c>
      <c r="CC86" s="5">
        <v>1</v>
      </c>
      <c r="CD86" s="5">
        <v>3073300</v>
      </c>
      <c r="CE86" s="5">
        <v>0</v>
      </c>
      <c r="CF86" s="5">
        <v>0</v>
      </c>
      <c r="CG86" s="5">
        <v>3073300</v>
      </c>
      <c r="CH86" s="5">
        <v>-321485</v>
      </c>
      <c r="CI86" s="5">
        <v>25</v>
      </c>
      <c r="CJ86" s="5">
        <v>70394818</v>
      </c>
      <c r="CK86" s="19"/>
      <c r="CL86" s="5">
        <v>0</v>
      </c>
      <c r="CM86" s="5">
        <v>0</v>
      </c>
      <c r="CN86" s="5">
        <v>0</v>
      </c>
      <c r="CO86" s="5">
        <v>0</v>
      </c>
      <c r="CP86" s="5">
        <v>0</v>
      </c>
      <c r="CQ86" s="5">
        <v>0</v>
      </c>
      <c r="CR86" s="5">
        <v>0</v>
      </c>
      <c r="CS86" s="5">
        <v>0</v>
      </c>
      <c r="CT86" s="5">
        <v>0</v>
      </c>
      <c r="CU86" s="5">
        <v>0</v>
      </c>
      <c r="CV86" s="19"/>
      <c r="CW86" s="5">
        <v>0</v>
      </c>
      <c r="CX86" s="5">
        <v>0</v>
      </c>
      <c r="CY86" s="5">
        <v>0</v>
      </c>
      <c r="CZ86" s="5">
        <v>0</v>
      </c>
      <c r="DA86" s="5">
        <v>0</v>
      </c>
      <c r="DB86" s="5">
        <v>0</v>
      </c>
      <c r="DC86" s="5">
        <v>0</v>
      </c>
      <c r="DD86" s="5">
        <v>0</v>
      </c>
      <c r="DE86" s="5">
        <v>0</v>
      </c>
      <c r="DF86" s="5">
        <v>0</v>
      </c>
      <c r="DG86" s="19"/>
      <c r="DH86" s="5">
        <v>1</v>
      </c>
      <c r="DI86" s="5">
        <v>3199980</v>
      </c>
      <c r="DJ86" s="5">
        <v>1</v>
      </c>
      <c r="DK86" s="5">
        <v>3499980</v>
      </c>
      <c r="DL86" s="5">
        <v>0</v>
      </c>
      <c r="DM86" s="5">
        <v>0</v>
      </c>
      <c r="DN86" s="5">
        <v>3499980</v>
      </c>
      <c r="DO86" s="5">
        <v>-300000</v>
      </c>
      <c r="DP86" s="5">
        <v>13</v>
      </c>
      <c r="DQ86" s="5">
        <v>39599690</v>
      </c>
      <c r="DR86" s="19"/>
      <c r="DS86" s="5">
        <v>3</v>
      </c>
      <c r="DT86" s="5">
        <v>303773</v>
      </c>
      <c r="DU86" s="5">
        <v>3</v>
      </c>
      <c r="DV86" s="5">
        <v>96949</v>
      </c>
      <c r="DW86" s="5">
        <v>0</v>
      </c>
      <c r="DX86" s="5">
        <v>88405</v>
      </c>
      <c r="DY86" s="5">
        <v>185354</v>
      </c>
      <c r="DZ86" s="5">
        <v>118419</v>
      </c>
      <c r="EA86" s="5">
        <v>216</v>
      </c>
      <c r="EB86" s="5">
        <v>14571075</v>
      </c>
      <c r="EC86" s="19"/>
      <c r="ED86" s="5"/>
      <c r="EE86" s="5">
        <v>0</v>
      </c>
      <c r="EF86" s="5"/>
      <c r="EG86" s="5">
        <v>0</v>
      </c>
      <c r="EH86" s="5">
        <v>0</v>
      </c>
      <c r="EI86" s="5">
        <v>0</v>
      </c>
      <c r="EJ86" s="5">
        <v>0</v>
      </c>
      <c r="EK86" s="5">
        <v>0</v>
      </c>
      <c r="EL86" s="5"/>
      <c r="EM86" s="5">
        <v>3539320</v>
      </c>
    </row>
    <row r="87" spans="1:143" s="93" customFormat="1" ht="17.25" customHeight="1" x14ac:dyDescent="0.15">
      <c r="A87" s="7">
        <v>2024.12</v>
      </c>
      <c r="B87" s="5">
        <v>5</v>
      </c>
      <c r="C87" s="5">
        <v>16214497</v>
      </c>
      <c r="D87" s="5">
        <v>10</v>
      </c>
      <c r="E87" s="5">
        <v>25601943</v>
      </c>
      <c r="F87" s="5">
        <v>0</v>
      </c>
      <c r="G87" s="5">
        <v>103907</v>
      </c>
      <c r="H87" s="5">
        <v>25705850</v>
      </c>
      <c r="I87" s="5">
        <v>-9491354</v>
      </c>
      <c r="J87" s="5">
        <v>553</v>
      </c>
      <c r="K87" s="5">
        <v>1162672433</v>
      </c>
      <c r="L87" s="19"/>
      <c r="M87" s="5">
        <v>5</v>
      </c>
      <c r="N87" s="5">
        <v>14506307</v>
      </c>
      <c r="O87" s="5">
        <v>10</v>
      </c>
      <c r="P87" s="5">
        <v>23515123</v>
      </c>
      <c r="Q87" s="5">
        <v>0</v>
      </c>
      <c r="R87" s="5">
        <v>103907</v>
      </c>
      <c r="S87" s="5">
        <v>23619030</v>
      </c>
      <c r="T87" s="5">
        <v>-9112724</v>
      </c>
      <c r="U87" s="5">
        <v>553</v>
      </c>
      <c r="V87" s="5">
        <v>1159511743</v>
      </c>
      <c r="W87" s="19"/>
      <c r="X87" s="5">
        <v>0</v>
      </c>
      <c r="Y87" s="5">
        <v>2571200</v>
      </c>
      <c r="Z87" s="5">
        <v>2</v>
      </c>
      <c r="AA87" s="5">
        <v>2294600</v>
      </c>
      <c r="AB87" s="5">
        <v>0</v>
      </c>
      <c r="AC87" s="5">
        <v>0</v>
      </c>
      <c r="AD87" s="5">
        <v>2294600</v>
      </c>
      <c r="AE87" s="5">
        <v>276600</v>
      </c>
      <c r="AF87" s="5">
        <v>216</v>
      </c>
      <c r="AG87" s="5">
        <v>545755537</v>
      </c>
      <c r="AH87" s="19"/>
      <c r="AI87" s="5">
        <v>0</v>
      </c>
      <c r="AJ87" s="5">
        <v>3256143</v>
      </c>
      <c r="AK87" s="5">
        <v>2</v>
      </c>
      <c r="AL87" s="5">
        <v>8429797</v>
      </c>
      <c r="AM87" s="5">
        <v>0</v>
      </c>
      <c r="AN87" s="5">
        <v>0</v>
      </c>
      <c r="AO87" s="5">
        <v>8429797</v>
      </c>
      <c r="AP87" s="5">
        <v>-5173654</v>
      </c>
      <c r="AQ87" s="5">
        <v>39</v>
      </c>
      <c r="AR87" s="5">
        <v>329543144</v>
      </c>
      <c r="AS87" s="19"/>
      <c r="AT87" s="5">
        <v>0</v>
      </c>
      <c r="AU87" s="5">
        <v>0</v>
      </c>
      <c r="AV87" s="5">
        <v>0</v>
      </c>
      <c r="AW87" s="5">
        <v>0</v>
      </c>
      <c r="AX87" s="5">
        <v>0</v>
      </c>
      <c r="AY87" s="5">
        <v>20000</v>
      </c>
      <c r="AZ87" s="5">
        <v>20000</v>
      </c>
      <c r="BA87" s="5">
        <v>-20000</v>
      </c>
      <c r="BB87" s="5">
        <v>10</v>
      </c>
      <c r="BC87" s="5">
        <v>11027400</v>
      </c>
      <c r="BD87" s="19"/>
      <c r="BE87" s="5">
        <v>0</v>
      </c>
      <c r="BF87" s="5">
        <v>0</v>
      </c>
      <c r="BG87" s="5">
        <v>0</v>
      </c>
      <c r="BH87" s="5">
        <v>0</v>
      </c>
      <c r="BI87" s="5">
        <v>0</v>
      </c>
      <c r="BJ87" s="5">
        <v>0</v>
      </c>
      <c r="BK87" s="5">
        <v>0</v>
      </c>
      <c r="BL87" s="5">
        <v>0</v>
      </c>
      <c r="BM87" s="5">
        <v>0</v>
      </c>
      <c r="BN87" s="5">
        <v>0</v>
      </c>
      <c r="BO87" s="19"/>
      <c r="BP87" s="6">
        <v>0</v>
      </c>
      <c r="BQ87" s="6">
        <v>2531310</v>
      </c>
      <c r="BR87" s="6">
        <v>1</v>
      </c>
      <c r="BS87" s="6">
        <v>6259200</v>
      </c>
      <c r="BT87" s="6">
        <v>0</v>
      </c>
      <c r="BU87" s="6">
        <v>0</v>
      </c>
      <c r="BV87" s="6">
        <v>6259200</v>
      </c>
      <c r="BW87" s="6">
        <v>-3727890</v>
      </c>
      <c r="BX87" s="6">
        <v>34</v>
      </c>
      <c r="BY87" s="6">
        <v>149087860</v>
      </c>
      <c r="BZ87" s="19"/>
      <c r="CA87" s="5">
        <v>1</v>
      </c>
      <c r="CB87" s="5">
        <v>2605653</v>
      </c>
      <c r="CC87" s="5">
        <v>1</v>
      </c>
      <c r="CD87" s="5">
        <v>2965000</v>
      </c>
      <c r="CE87" s="5">
        <v>0</v>
      </c>
      <c r="CF87" s="5">
        <v>0</v>
      </c>
      <c r="CG87" s="5">
        <v>2965000</v>
      </c>
      <c r="CH87" s="5">
        <v>-359347</v>
      </c>
      <c r="CI87" s="5">
        <v>25</v>
      </c>
      <c r="CJ87" s="5">
        <v>70035471</v>
      </c>
      <c r="CK87" s="19"/>
      <c r="CL87" s="5">
        <v>0</v>
      </c>
      <c r="CM87" s="5">
        <v>0</v>
      </c>
      <c r="CN87" s="5">
        <v>0</v>
      </c>
      <c r="CO87" s="5">
        <v>0</v>
      </c>
      <c r="CP87" s="5">
        <v>0</v>
      </c>
      <c r="CQ87" s="5">
        <v>0</v>
      </c>
      <c r="CR87" s="5">
        <v>0</v>
      </c>
      <c r="CS87" s="5">
        <v>0</v>
      </c>
      <c r="CT87" s="5">
        <v>0</v>
      </c>
      <c r="CU87" s="5">
        <v>0</v>
      </c>
      <c r="CV87" s="19"/>
      <c r="CW87" s="5">
        <v>0</v>
      </c>
      <c r="CX87" s="5">
        <v>0</v>
      </c>
      <c r="CY87" s="5">
        <v>0</v>
      </c>
      <c r="CZ87" s="5">
        <v>0</v>
      </c>
      <c r="DA87" s="5">
        <v>0</v>
      </c>
      <c r="DB87" s="5">
        <v>0</v>
      </c>
      <c r="DC87" s="5">
        <v>0</v>
      </c>
      <c r="DD87" s="5">
        <v>0</v>
      </c>
      <c r="DE87" s="5">
        <v>0</v>
      </c>
      <c r="DF87" s="5">
        <v>0</v>
      </c>
      <c r="DG87" s="19"/>
      <c r="DH87" s="5">
        <v>1</v>
      </c>
      <c r="DI87" s="5">
        <v>3199970</v>
      </c>
      <c r="DJ87" s="5">
        <v>1</v>
      </c>
      <c r="DK87" s="5">
        <v>3499950</v>
      </c>
      <c r="DL87" s="5">
        <v>0</v>
      </c>
      <c r="DM87" s="5">
        <v>0</v>
      </c>
      <c r="DN87" s="5">
        <v>3499950</v>
      </c>
      <c r="DO87" s="5">
        <v>-299980</v>
      </c>
      <c r="DP87" s="5">
        <v>13</v>
      </c>
      <c r="DQ87" s="5">
        <v>39299710</v>
      </c>
      <c r="DR87" s="19"/>
      <c r="DS87" s="5">
        <v>3</v>
      </c>
      <c r="DT87" s="5">
        <v>342031</v>
      </c>
      <c r="DU87" s="5">
        <v>3</v>
      </c>
      <c r="DV87" s="5">
        <v>66576</v>
      </c>
      <c r="DW87" s="5">
        <v>0</v>
      </c>
      <c r="DX87" s="5">
        <v>83907</v>
      </c>
      <c r="DY87" s="5">
        <v>150483</v>
      </c>
      <c r="DZ87" s="5">
        <v>191547</v>
      </c>
      <c r="EA87" s="5">
        <v>216</v>
      </c>
      <c r="EB87" s="5">
        <v>14762622</v>
      </c>
      <c r="EC87" s="19"/>
      <c r="ED87" s="5"/>
      <c r="EE87" s="5">
        <v>1708190</v>
      </c>
      <c r="EF87" s="5"/>
      <c r="EG87" s="5">
        <v>2086820</v>
      </c>
      <c r="EH87" s="5">
        <v>0</v>
      </c>
      <c r="EI87" s="5">
        <v>0</v>
      </c>
      <c r="EJ87" s="5">
        <v>2086820</v>
      </c>
      <c r="EK87" s="5">
        <v>-378630</v>
      </c>
      <c r="EL87" s="5"/>
      <c r="EM87" s="5">
        <v>3160690</v>
      </c>
    </row>
    <row r="88" spans="1:143" s="93" customFormat="1" ht="17.25" customHeight="1" x14ac:dyDescent="0.15">
      <c r="A88" s="7">
        <v>2025.01</v>
      </c>
      <c r="B88" s="5">
        <v>10</v>
      </c>
      <c r="C88" s="5">
        <v>16402357</v>
      </c>
      <c r="D88" s="5">
        <v>5</v>
      </c>
      <c r="E88" s="5">
        <v>6890739</v>
      </c>
      <c r="F88" s="5">
        <v>0</v>
      </c>
      <c r="G88" s="5">
        <v>93114</v>
      </c>
      <c r="H88" s="5">
        <v>6983853</v>
      </c>
      <c r="I88" s="5">
        <v>9418505</v>
      </c>
      <c r="J88" s="5">
        <v>558</v>
      </c>
      <c r="K88" s="5">
        <v>1172090938</v>
      </c>
      <c r="L88" s="19"/>
      <c r="M88" s="5">
        <v>10</v>
      </c>
      <c r="N88" s="5">
        <v>16402357</v>
      </c>
      <c r="O88" s="5">
        <v>5</v>
      </c>
      <c r="P88" s="5">
        <v>6890739</v>
      </c>
      <c r="Q88" s="5">
        <v>0</v>
      </c>
      <c r="R88" s="5">
        <v>93114</v>
      </c>
      <c r="S88" s="5">
        <v>6983853</v>
      </c>
      <c r="T88" s="5">
        <v>9418505</v>
      </c>
      <c r="U88" s="5">
        <v>558</v>
      </c>
      <c r="V88" s="5">
        <v>1168930248</v>
      </c>
      <c r="W88" s="19"/>
      <c r="X88" s="5">
        <v>2</v>
      </c>
      <c r="Y88" s="5">
        <v>3631600</v>
      </c>
      <c r="Z88" s="5">
        <v>0</v>
      </c>
      <c r="AA88" s="5">
        <v>0</v>
      </c>
      <c r="AB88" s="5">
        <v>0</v>
      </c>
      <c r="AC88" s="5">
        <v>0</v>
      </c>
      <c r="AD88" s="5">
        <v>0</v>
      </c>
      <c r="AE88" s="5">
        <v>3631600</v>
      </c>
      <c r="AF88" s="5">
        <v>218</v>
      </c>
      <c r="AG88" s="5">
        <v>549387137</v>
      </c>
      <c r="AH88" s="19"/>
      <c r="AI88" s="5">
        <v>1</v>
      </c>
      <c r="AJ88" s="5">
        <v>2853539</v>
      </c>
      <c r="AK88" s="5">
        <v>0</v>
      </c>
      <c r="AL88" s="5">
        <v>0</v>
      </c>
      <c r="AM88" s="5">
        <v>0</v>
      </c>
      <c r="AN88" s="5">
        <v>0</v>
      </c>
      <c r="AO88" s="5">
        <v>0</v>
      </c>
      <c r="AP88" s="5">
        <v>2853539</v>
      </c>
      <c r="AQ88" s="5">
        <v>40</v>
      </c>
      <c r="AR88" s="5">
        <v>332396683</v>
      </c>
      <c r="AS88" s="19"/>
      <c r="AT88" s="5">
        <v>0</v>
      </c>
      <c r="AU88" s="5">
        <v>0</v>
      </c>
      <c r="AV88" s="5">
        <v>0</v>
      </c>
      <c r="AW88" s="5">
        <v>0</v>
      </c>
      <c r="AX88" s="5">
        <v>0</v>
      </c>
      <c r="AY88" s="5">
        <v>20100</v>
      </c>
      <c r="AZ88" s="5">
        <v>20100</v>
      </c>
      <c r="BA88" s="5">
        <v>-20100</v>
      </c>
      <c r="BB88" s="5">
        <v>10</v>
      </c>
      <c r="BC88" s="5">
        <v>11007300</v>
      </c>
      <c r="BD88" s="19"/>
      <c r="BE88" s="5">
        <v>0</v>
      </c>
      <c r="BF88" s="5">
        <v>0</v>
      </c>
      <c r="BG88" s="5">
        <v>0</v>
      </c>
      <c r="BH88" s="5">
        <v>0</v>
      </c>
      <c r="BI88" s="5">
        <v>0</v>
      </c>
      <c r="BJ88" s="5">
        <v>0</v>
      </c>
      <c r="BK88" s="5">
        <v>0</v>
      </c>
      <c r="BL88" s="5">
        <v>0</v>
      </c>
      <c r="BM88" s="5">
        <v>0</v>
      </c>
      <c r="BN88" s="5">
        <v>0</v>
      </c>
      <c r="BO88" s="19"/>
      <c r="BP88" s="6">
        <v>1</v>
      </c>
      <c r="BQ88" s="6">
        <v>2796200</v>
      </c>
      <c r="BR88" s="6">
        <v>0</v>
      </c>
      <c r="BS88" s="6">
        <v>0</v>
      </c>
      <c r="BT88" s="6">
        <v>0</v>
      </c>
      <c r="BU88" s="6">
        <v>0</v>
      </c>
      <c r="BV88" s="6">
        <v>0</v>
      </c>
      <c r="BW88" s="6">
        <v>2796200</v>
      </c>
      <c r="BX88" s="6">
        <v>35</v>
      </c>
      <c r="BY88" s="6">
        <v>151884060</v>
      </c>
      <c r="BZ88" s="19"/>
      <c r="CA88" s="5">
        <v>1</v>
      </c>
      <c r="CB88" s="5">
        <v>2607937</v>
      </c>
      <c r="CC88" s="5">
        <v>1</v>
      </c>
      <c r="CD88" s="5">
        <v>3286559</v>
      </c>
      <c r="CE88" s="5">
        <v>0</v>
      </c>
      <c r="CF88" s="5">
        <v>0</v>
      </c>
      <c r="CG88" s="5">
        <v>3286559</v>
      </c>
      <c r="CH88" s="5">
        <v>-678623</v>
      </c>
      <c r="CI88" s="5">
        <v>25</v>
      </c>
      <c r="CJ88" s="5">
        <v>69356848</v>
      </c>
      <c r="CK88" s="19"/>
      <c r="CL88" s="5">
        <v>0</v>
      </c>
      <c r="CM88" s="5">
        <v>0</v>
      </c>
      <c r="CN88" s="5">
        <v>0</v>
      </c>
      <c r="CO88" s="5">
        <v>0</v>
      </c>
      <c r="CP88" s="5">
        <v>0</v>
      </c>
      <c r="CQ88" s="5">
        <v>0</v>
      </c>
      <c r="CR88" s="5">
        <v>0</v>
      </c>
      <c r="CS88" s="5">
        <v>0</v>
      </c>
      <c r="CT88" s="5">
        <v>0</v>
      </c>
      <c r="CU88" s="5">
        <v>0</v>
      </c>
      <c r="CV88" s="19"/>
      <c r="CW88" s="5">
        <v>0</v>
      </c>
      <c r="CX88" s="5">
        <v>0</v>
      </c>
      <c r="CY88" s="5">
        <v>0</v>
      </c>
      <c r="CZ88" s="5">
        <v>0</v>
      </c>
      <c r="DA88" s="5">
        <v>0</v>
      </c>
      <c r="DB88" s="5">
        <v>0</v>
      </c>
      <c r="DC88" s="5">
        <v>0</v>
      </c>
      <c r="DD88" s="5">
        <v>0</v>
      </c>
      <c r="DE88" s="5">
        <v>0</v>
      </c>
      <c r="DF88" s="5">
        <v>0</v>
      </c>
      <c r="DG88" s="19"/>
      <c r="DH88" s="5">
        <v>2</v>
      </c>
      <c r="DI88" s="5">
        <v>3999970</v>
      </c>
      <c r="DJ88" s="5">
        <v>1</v>
      </c>
      <c r="DK88" s="5">
        <v>3499960</v>
      </c>
      <c r="DL88" s="5">
        <v>0</v>
      </c>
      <c r="DM88" s="5">
        <v>0</v>
      </c>
      <c r="DN88" s="5">
        <v>3499960</v>
      </c>
      <c r="DO88" s="5">
        <v>500010</v>
      </c>
      <c r="DP88" s="5">
        <v>14</v>
      </c>
      <c r="DQ88" s="5">
        <v>39799720</v>
      </c>
      <c r="DR88" s="19"/>
      <c r="DS88" s="5">
        <v>3</v>
      </c>
      <c r="DT88" s="5">
        <v>513113</v>
      </c>
      <c r="DU88" s="5">
        <v>3</v>
      </c>
      <c r="DV88" s="5">
        <v>104219</v>
      </c>
      <c r="DW88" s="5">
        <v>0</v>
      </c>
      <c r="DX88" s="5">
        <v>73014</v>
      </c>
      <c r="DY88" s="5">
        <v>177234</v>
      </c>
      <c r="DZ88" s="5">
        <v>335879</v>
      </c>
      <c r="EA88" s="5">
        <v>216</v>
      </c>
      <c r="EB88" s="5">
        <v>15098501</v>
      </c>
      <c r="EC88" s="19"/>
      <c r="ED88" s="5"/>
      <c r="EE88" s="5">
        <v>0</v>
      </c>
      <c r="EF88" s="5"/>
      <c r="EG88" s="5">
        <v>0</v>
      </c>
      <c r="EH88" s="5">
        <v>0</v>
      </c>
      <c r="EI88" s="5">
        <v>0</v>
      </c>
      <c r="EJ88" s="5">
        <v>0</v>
      </c>
      <c r="EK88" s="5">
        <v>0</v>
      </c>
      <c r="EL88" s="5"/>
      <c r="EM88" s="5">
        <v>3160690</v>
      </c>
    </row>
    <row r="89" spans="1:143" s="93" customFormat="1" ht="17.25" customHeight="1" x14ac:dyDescent="0.15">
      <c r="A89" s="7">
        <v>2025.02</v>
      </c>
      <c r="B89" s="5">
        <v>7</v>
      </c>
      <c r="C89" s="5">
        <v>15147446</v>
      </c>
      <c r="D89" s="5">
        <v>5</v>
      </c>
      <c r="E89" s="5">
        <v>6637566</v>
      </c>
      <c r="F89" s="5">
        <v>0</v>
      </c>
      <c r="G89" s="5">
        <v>120056</v>
      </c>
      <c r="H89" s="5">
        <v>6757622</v>
      </c>
      <c r="I89" s="5">
        <v>8389824</v>
      </c>
      <c r="J89" s="5">
        <v>560</v>
      </c>
      <c r="K89" s="5">
        <v>1180480762</v>
      </c>
      <c r="L89" s="19"/>
      <c r="M89" s="5">
        <v>7</v>
      </c>
      <c r="N89" s="5">
        <v>15147446</v>
      </c>
      <c r="O89" s="5">
        <v>5</v>
      </c>
      <c r="P89" s="5">
        <v>6637566</v>
      </c>
      <c r="Q89" s="5">
        <v>0</v>
      </c>
      <c r="R89" s="5">
        <v>120056</v>
      </c>
      <c r="S89" s="5">
        <v>6757622</v>
      </c>
      <c r="T89" s="5">
        <v>8389824</v>
      </c>
      <c r="U89" s="5">
        <v>560</v>
      </c>
      <c r="V89" s="5">
        <v>1177320072</v>
      </c>
      <c r="W89" s="19"/>
      <c r="X89" s="5">
        <v>0</v>
      </c>
      <c r="Y89" s="5">
        <v>2887100</v>
      </c>
      <c r="Z89" s="5">
        <v>0</v>
      </c>
      <c r="AA89" s="5">
        <v>0</v>
      </c>
      <c r="AB89" s="5">
        <v>0</v>
      </c>
      <c r="AC89" s="5">
        <v>0</v>
      </c>
      <c r="AD89" s="5">
        <v>0</v>
      </c>
      <c r="AE89" s="5">
        <v>2887100</v>
      </c>
      <c r="AF89" s="5">
        <v>218</v>
      </c>
      <c r="AG89" s="5">
        <v>552274237</v>
      </c>
      <c r="AH89" s="19"/>
      <c r="AI89" s="5">
        <v>0</v>
      </c>
      <c r="AJ89" s="5">
        <v>2711298</v>
      </c>
      <c r="AK89" s="5">
        <v>0</v>
      </c>
      <c r="AL89" s="5">
        <v>0</v>
      </c>
      <c r="AM89" s="5">
        <v>0</v>
      </c>
      <c r="AN89" s="5">
        <v>0</v>
      </c>
      <c r="AO89" s="5">
        <v>0</v>
      </c>
      <c r="AP89" s="5">
        <v>2711298</v>
      </c>
      <c r="AQ89" s="5">
        <v>40</v>
      </c>
      <c r="AR89" s="5">
        <v>335107981</v>
      </c>
      <c r="AS89" s="19"/>
      <c r="AT89" s="5">
        <v>0</v>
      </c>
      <c r="AU89" s="5">
        <v>249800</v>
      </c>
      <c r="AV89" s="5">
        <v>0</v>
      </c>
      <c r="AW89" s="5">
        <v>0</v>
      </c>
      <c r="AX89" s="5">
        <v>0</v>
      </c>
      <c r="AY89" s="5">
        <v>20100</v>
      </c>
      <c r="AZ89" s="5">
        <v>20100</v>
      </c>
      <c r="BA89" s="5">
        <v>229700</v>
      </c>
      <c r="BB89" s="5">
        <v>10</v>
      </c>
      <c r="BC89" s="5">
        <v>11237000</v>
      </c>
      <c r="BD89" s="19"/>
      <c r="BE89" s="5">
        <v>0</v>
      </c>
      <c r="BF89" s="5">
        <v>0</v>
      </c>
      <c r="BG89" s="5">
        <v>0</v>
      </c>
      <c r="BH89" s="5">
        <v>0</v>
      </c>
      <c r="BI89" s="5">
        <v>0</v>
      </c>
      <c r="BJ89" s="5">
        <v>0</v>
      </c>
      <c r="BK89" s="5">
        <v>0</v>
      </c>
      <c r="BL89" s="5">
        <v>0</v>
      </c>
      <c r="BM89" s="5">
        <v>0</v>
      </c>
      <c r="BN89" s="5">
        <v>0</v>
      </c>
      <c r="BO89" s="19"/>
      <c r="BP89" s="6">
        <v>1</v>
      </c>
      <c r="BQ89" s="6">
        <v>2301781</v>
      </c>
      <c r="BR89" s="6">
        <v>0</v>
      </c>
      <c r="BS89" s="6">
        <v>0</v>
      </c>
      <c r="BT89" s="6">
        <v>0</v>
      </c>
      <c r="BU89" s="6">
        <v>0</v>
      </c>
      <c r="BV89" s="6">
        <v>0</v>
      </c>
      <c r="BW89" s="6">
        <v>2301781</v>
      </c>
      <c r="BX89" s="6">
        <v>36</v>
      </c>
      <c r="BY89" s="6">
        <v>154185840</v>
      </c>
      <c r="BZ89" s="19"/>
      <c r="CA89" s="5">
        <v>1</v>
      </c>
      <c r="CB89" s="5">
        <v>2676716</v>
      </c>
      <c r="CC89" s="5">
        <v>1</v>
      </c>
      <c r="CD89" s="5">
        <v>3069400</v>
      </c>
      <c r="CE89" s="5">
        <v>0</v>
      </c>
      <c r="CF89" s="5">
        <v>0</v>
      </c>
      <c r="CG89" s="5">
        <v>3069400</v>
      </c>
      <c r="CH89" s="5">
        <v>-392684</v>
      </c>
      <c r="CI89" s="5">
        <v>25</v>
      </c>
      <c r="CJ89" s="5">
        <v>68964164</v>
      </c>
      <c r="CK89" s="19"/>
      <c r="CL89" s="5">
        <v>0</v>
      </c>
      <c r="CM89" s="5">
        <v>0</v>
      </c>
      <c r="CN89" s="5">
        <v>0</v>
      </c>
      <c r="CO89" s="5">
        <v>0</v>
      </c>
      <c r="CP89" s="5">
        <v>0</v>
      </c>
      <c r="CQ89" s="5">
        <v>0</v>
      </c>
      <c r="CR89" s="5">
        <v>0</v>
      </c>
      <c r="CS89" s="5">
        <v>0</v>
      </c>
      <c r="CT89" s="5">
        <v>0</v>
      </c>
      <c r="CU89" s="5">
        <v>0</v>
      </c>
      <c r="CV89" s="19"/>
      <c r="CW89" s="5">
        <v>0</v>
      </c>
      <c r="CX89" s="5">
        <v>0</v>
      </c>
      <c r="CY89" s="5">
        <v>0</v>
      </c>
      <c r="CZ89" s="5">
        <v>0</v>
      </c>
      <c r="DA89" s="5">
        <v>0</v>
      </c>
      <c r="DB89" s="5">
        <v>0</v>
      </c>
      <c r="DC89" s="5">
        <v>0</v>
      </c>
      <c r="DD89" s="5">
        <v>0</v>
      </c>
      <c r="DE89" s="5">
        <v>0</v>
      </c>
      <c r="DF89" s="5">
        <v>0</v>
      </c>
      <c r="DG89" s="19"/>
      <c r="DH89" s="5">
        <v>2</v>
      </c>
      <c r="DI89" s="5">
        <v>3999990</v>
      </c>
      <c r="DJ89" s="5">
        <v>1</v>
      </c>
      <c r="DK89" s="5">
        <v>3499980</v>
      </c>
      <c r="DL89" s="5">
        <v>0</v>
      </c>
      <c r="DM89" s="5">
        <v>0</v>
      </c>
      <c r="DN89" s="5">
        <v>3499980</v>
      </c>
      <c r="DO89" s="5">
        <v>500010</v>
      </c>
      <c r="DP89" s="5">
        <v>15</v>
      </c>
      <c r="DQ89" s="5">
        <v>40299730</v>
      </c>
      <c r="DR89" s="19"/>
      <c r="DS89" s="5">
        <v>3</v>
      </c>
      <c r="DT89" s="5">
        <v>320761</v>
      </c>
      <c r="DU89" s="5">
        <v>3</v>
      </c>
      <c r="DV89" s="5">
        <v>68186</v>
      </c>
      <c r="DW89" s="5">
        <v>0</v>
      </c>
      <c r="DX89" s="5">
        <v>99956</v>
      </c>
      <c r="DY89" s="5">
        <v>168142</v>
      </c>
      <c r="DZ89" s="5">
        <v>152619</v>
      </c>
      <c r="EA89" s="5">
        <v>216</v>
      </c>
      <c r="EB89" s="5">
        <v>15251120</v>
      </c>
      <c r="EC89" s="19"/>
      <c r="ED89" s="5"/>
      <c r="EE89" s="5">
        <v>0</v>
      </c>
      <c r="EF89" s="5"/>
      <c r="EG89" s="5">
        <v>0</v>
      </c>
      <c r="EH89" s="5">
        <v>0</v>
      </c>
      <c r="EI89" s="5">
        <v>0</v>
      </c>
      <c r="EJ89" s="5">
        <v>0</v>
      </c>
      <c r="EK89" s="5">
        <v>0</v>
      </c>
      <c r="EL89" s="5"/>
      <c r="EM89" s="5">
        <v>3160690</v>
      </c>
    </row>
    <row r="90" spans="1:143" s="93" customFormat="1" ht="17.25" customHeight="1" x14ac:dyDescent="0.15">
      <c r="A90" s="7">
        <v>2025.03</v>
      </c>
      <c r="B90" s="5">
        <v>7</v>
      </c>
      <c r="C90" s="5">
        <v>15837767</v>
      </c>
      <c r="D90" s="5">
        <v>11</v>
      </c>
      <c r="E90" s="5">
        <v>26002811</v>
      </c>
      <c r="F90" s="5">
        <v>0</v>
      </c>
      <c r="G90" s="5">
        <v>99761</v>
      </c>
      <c r="H90" s="5">
        <v>26102572</v>
      </c>
      <c r="I90" s="5">
        <v>-10264805</v>
      </c>
      <c r="J90" s="5">
        <v>556</v>
      </c>
      <c r="K90" s="5">
        <v>1170215957</v>
      </c>
      <c r="L90" s="19"/>
      <c r="M90" s="5">
        <v>7</v>
      </c>
      <c r="N90" s="5">
        <v>15837767</v>
      </c>
      <c r="O90" s="5">
        <v>11</v>
      </c>
      <c r="P90" s="5">
        <v>25918211</v>
      </c>
      <c r="Q90" s="5">
        <v>0</v>
      </c>
      <c r="R90" s="5">
        <v>99761</v>
      </c>
      <c r="S90" s="5">
        <v>26017972</v>
      </c>
      <c r="T90" s="5">
        <v>-10180205</v>
      </c>
      <c r="U90" s="5">
        <v>556</v>
      </c>
      <c r="V90" s="5">
        <v>1167139867</v>
      </c>
      <c r="W90" s="19"/>
      <c r="X90" s="5">
        <v>0</v>
      </c>
      <c r="Y90" s="5">
        <v>3550600</v>
      </c>
      <c r="Z90" s="5">
        <v>3</v>
      </c>
      <c r="AA90" s="5">
        <v>3027900</v>
      </c>
      <c r="AB90" s="5">
        <v>0</v>
      </c>
      <c r="AC90" s="5">
        <v>0</v>
      </c>
      <c r="AD90" s="5">
        <v>3027900</v>
      </c>
      <c r="AE90" s="5">
        <v>522700</v>
      </c>
      <c r="AF90" s="5">
        <v>215</v>
      </c>
      <c r="AG90" s="5">
        <v>552796937</v>
      </c>
      <c r="AH90" s="19"/>
      <c r="AI90" s="5">
        <v>0</v>
      </c>
      <c r="AJ90" s="5">
        <v>2889739</v>
      </c>
      <c r="AK90" s="5">
        <v>1</v>
      </c>
      <c r="AL90" s="5">
        <v>8395603</v>
      </c>
      <c r="AM90" s="5">
        <v>0</v>
      </c>
      <c r="AN90" s="5">
        <v>0</v>
      </c>
      <c r="AO90" s="5">
        <v>8395603</v>
      </c>
      <c r="AP90" s="5">
        <v>-5505863</v>
      </c>
      <c r="AQ90" s="5">
        <v>39</v>
      </c>
      <c r="AR90" s="5">
        <v>329602117</v>
      </c>
      <c r="AS90" s="19"/>
      <c r="AT90" s="5">
        <v>0</v>
      </c>
      <c r="AU90" s="5">
        <v>0</v>
      </c>
      <c r="AV90" s="5">
        <v>1</v>
      </c>
      <c r="AW90" s="5">
        <v>1811700</v>
      </c>
      <c r="AX90" s="5">
        <v>0</v>
      </c>
      <c r="AY90" s="5">
        <v>20100</v>
      </c>
      <c r="AZ90" s="5">
        <v>1831800</v>
      </c>
      <c r="BA90" s="5">
        <v>-1831800</v>
      </c>
      <c r="BB90" s="5">
        <v>9</v>
      </c>
      <c r="BC90" s="5">
        <v>9405200</v>
      </c>
      <c r="BD90" s="19"/>
      <c r="BE90" s="5">
        <v>0</v>
      </c>
      <c r="BF90" s="5">
        <v>0</v>
      </c>
      <c r="BG90" s="5">
        <v>0</v>
      </c>
      <c r="BH90" s="5">
        <v>0</v>
      </c>
      <c r="BI90" s="5">
        <v>0</v>
      </c>
      <c r="BJ90" s="5">
        <v>0</v>
      </c>
      <c r="BK90" s="5">
        <v>0</v>
      </c>
      <c r="BL90" s="5">
        <v>0</v>
      </c>
      <c r="BM90" s="5">
        <v>0</v>
      </c>
      <c r="BN90" s="5">
        <v>0</v>
      </c>
      <c r="BO90" s="19"/>
      <c r="BP90" s="6">
        <v>1</v>
      </c>
      <c r="BQ90" s="6">
        <v>2366827</v>
      </c>
      <c r="BR90" s="6">
        <v>1</v>
      </c>
      <c r="BS90" s="6">
        <v>6060000</v>
      </c>
      <c r="BT90" s="6">
        <v>0</v>
      </c>
      <c r="BU90" s="6">
        <v>0</v>
      </c>
      <c r="BV90" s="6">
        <v>6060000</v>
      </c>
      <c r="BW90" s="6">
        <v>-3693173</v>
      </c>
      <c r="BX90" s="6">
        <v>36</v>
      </c>
      <c r="BY90" s="6">
        <v>150492667</v>
      </c>
      <c r="BZ90" s="19"/>
      <c r="CA90" s="5">
        <v>1</v>
      </c>
      <c r="CB90" s="5">
        <v>2606079</v>
      </c>
      <c r="CC90" s="5">
        <v>1</v>
      </c>
      <c r="CD90" s="5">
        <v>3068800</v>
      </c>
      <c r="CE90" s="5">
        <v>0</v>
      </c>
      <c r="CF90" s="5">
        <v>0</v>
      </c>
      <c r="CG90" s="5">
        <v>3068800</v>
      </c>
      <c r="CH90" s="5">
        <v>-462721</v>
      </c>
      <c r="CI90" s="5">
        <v>25</v>
      </c>
      <c r="CJ90" s="5">
        <v>68501443</v>
      </c>
      <c r="CK90" s="19"/>
      <c r="CL90" s="5">
        <v>0</v>
      </c>
      <c r="CM90" s="5">
        <v>0</v>
      </c>
      <c r="CN90" s="5">
        <v>0</v>
      </c>
      <c r="CO90" s="5">
        <v>0</v>
      </c>
      <c r="CP90" s="5">
        <v>0</v>
      </c>
      <c r="CQ90" s="5">
        <v>0</v>
      </c>
      <c r="CR90" s="5">
        <v>0</v>
      </c>
      <c r="CS90" s="5">
        <v>0</v>
      </c>
      <c r="CT90" s="5">
        <v>0</v>
      </c>
      <c r="CU90" s="5">
        <v>0</v>
      </c>
      <c r="CV90" s="19"/>
      <c r="CW90" s="5">
        <v>0</v>
      </c>
      <c r="CX90" s="5">
        <v>0</v>
      </c>
      <c r="CY90" s="5">
        <v>0</v>
      </c>
      <c r="CZ90" s="5">
        <v>0</v>
      </c>
      <c r="DA90" s="5">
        <v>0</v>
      </c>
      <c r="DB90" s="5">
        <v>0</v>
      </c>
      <c r="DC90" s="5">
        <v>0</v>
      </c>
      <c r="DD90" s="5">
        <v>0</v>
      </c>
      <c r="DE90" s="5">
        <v>0</v>
      </c>
      <c r="DF90" s="5">
        <v>0</v>
      </c>
      <c r="DG90" s="19"/>
      <c r="DH90" s="5">
        <v>2</v>
      </c>
      <c r="DI90" s="5">
        <v>3999970</v>
      </c>
      <c r="DJ90" s="5">
        <v>1</v>
      </c>
      <c r="DK90" s="5">
        <v>3500000</v>
      </c>
      <c r="DL90" s="5">
        <v>0</v>
      </c>
      <c r="DM90" s="5">
        <v>0</v>
      </c>
      <c r="DN90" s="5">
        <v>3500000</v>
      </c>
      <c r="DO90" s="5">
        <v>499970</v>
      </c>
      <c r="DP90" s="5">
        <v>16</v>
      </c>
      <c r="DQ90" s="5">
        <v>40799700</v>
      </c>
      <c r="DR90" s="19"/>
      <c r="DS90" s="5">
        <v>3</v>
      </c>
      <c r="DT90" s="5">
        <v>424552</v>
      </c>
      <c r="DU90" s="5">
        <v>3</v>
      </c>
      <c r="DV90" s="5">
        <v>54209</v>
      </c>
      <c r="DW90" s="5">
        <v>0</v>
      </c>
      <c r="DX90" s="5">
        <v>79661</v>
      </c>
      <c r="DY90" s="5">
        <v>133870</v>
      </c>
      <c r="DZ90" s="5">
        <v>290682</v>
      </c>
      <c r="EA90" s="5">
        <v>216</v>
      </c>
      <c r="EB90" s="5">
        <v>15541802</v>
      </c>
      <c r="EC90" s="19"/>
      <c r="ED90" s="5"/>
      <c r="EE90" s="5">
        <v>0</v>
      </c>
      <c r="EF90" s="5"/>
      <c r="EG90" s="5">
        <v>84600</v>
      </c>
      <c r="EH90" s="5">
        <v>0</v>
      </c>
      <c r="EI90" s="5">
        <v>0</v>
      </c>
      <c r="EJ90" s="5">
        <v>84600</v>
      </c>
      <c r="EK90" s="5">
        <v>-84600</v>
      </c>
      <c r="EL90" s="5"/>
      <c r="EM90" s="5">
        <v>3076090</v>
      </c>
    </row>
    <row r="91" spans="1:143" s="93" customFormat="1" ht="17.25" customHeight="1" x14ac:dyDescent="0.15">
      <c r="A91" s="7">
        <v>2025.04</v>
      </c>
      <c r="B91" s="5">
        <v>9</v>
      </c>
      <c r="C91" s="5">
        <v>15148097</v>
      </c>
      <c r="D91" s="5">
        <v>5</v>
      </c>
      <c r="E91" s="5">
        <v>6191250</v>
      </c>
      <c r="F91" s="5">
        <v>0</v>
      </c>
      <c r="G91" s="5">
        <v>108420</v>
      </c>
      <c r="H91" s="5">
        <v>6299670</v>
      </c>
      <c r="I91" s="5">
        <v>8848427</v>
      </c>
      <c r="J91" s="5">
        <v>560</v>
      </c>
      <c r="K91" s="5">
        <v>1179064384</v>
      </c>
      <c r="L91" s="19"/>
      <c r="M91" s="5">
        <v>9</v>
      </c>
      <c r="N91" s="5">
        <v>15148097</v>
      </c>
      <c r="O91" s="5">
        <v>5</v>
      </c>
      <c r="P91" s="5">
        <v>6191250</v>
      </c>
      <c r="Q91" s="5">
        <v>0</v>
      </c>
      <c r="R91" s="5">
        <v>108420</v>
      </c>
      <c r="S91" s="5">
        <v>6299670</v>
      </c>
      <c r="T91" s="5">
        <v>8848427</v>
      </c>
      <c r="U91" s="5">
        <v>560</v>
      </c>
      <c r="V91" s="5">
        <v>1175988294</v>
      </c>
      <c r="W91" s="19"/>
      <c r="X91" s="5">
        <v>2</v>
      </c>
      <c r="Y91" s="5">
        <v>2794800</v>
      </c>
      <c r="Z91" s="5">
        <v>0</v>
      </c>
      <c r="AA91" s="5">
        <v>0</v>
      </c>
      <c r="AB91" s="5">
        <v>0</v>
      </c>
      <c r="AC91" s="5">
        <v>0</v>
      </c>
      <c r="AD91" s="5">
        <v>0</v>
      </c>
      <c r="AE91" s="5">
        <v>2794800</v>
      </c>
      <c r="AF91" s="5">
        <v>217</v>
      </c>
      <c r="AG91" s="5">
        <v>555591737</v>
      </c>
      <c r="AH91" s="19"/>
      <c r="AI91" s="5">
        <v>1</v>
      </c>
      <c r="AJ91" s="5">
        <v>3020899</v>
      </c>
      <c r="AK91" s="5">
        <v>0</v>
      </c>
      <c r="AL91" s="5">
        <v>0</v>
      </c>
      <c r="AM91" s="5">
        <v>0</v>
      </c>
      <c r="AN91" s="5">
        <v>0</v>
      </c>
      <c r="AO91" s="5">
        <v>0</v>
      </c>
      <c r="AP91" s="5">
        <v>3020899</v>
      </c>
      <c r="AQ91" s="5">
        <v>40</v>
      </c>
      <c r="AR91" s="5">
        <v>332623016</v>
      </c>
      <c r="AS91" s="19"/>
      <c r="AT91" s="5">
        <v>0</v>
      </c>
      <c r="AU91" s="5">
        <v>0</v>
      </c>
      <c r="AV91" s="5">
        <v>0</v>
      </c>
      <c r="AW91" s="5">
        <v>0</v>
      </c>
      <c r="AX91" s="5">
        <v>0</v>
      </c>
      <c r="AY91" s="5">
        <v>20100</v>
      </c>
      <c r="AZ91" s="5">
        <v>20100</v>
      </c>
      <c r="BA91" s="5">
        <v>-20100</v>
      </c>
      <c r="BB91" s="5">
        <v>9</v>
      </c>
      <c r="BC91" s="5">
        <v>9385100</v>
      </c>
      <c r="BD91" s="19"/>
      <c r="BE91" s="5">
        <v>0</v>
      </c>
      <c r="BF91" s="5">
        <v>0</v>
      </c>
      <c r="BG91" s="5">
        <v>0</v>
      </c>
      <c r="BH91" s="5">
        <v>0</v>
      </c>
      <c r="BI91" s="5">
        <v>0</v>
      </c>
      <c r="BJ91" s="5">
        <v>0</v>
      </c>
      <c r="BK91" s="5">
        <v>0</v>
      </c>
      <c r="BL91" s="5">
        <v>0</v>
      </c>
      <c r="BM91" s="5">
        <v>0</v>
      </c>
      <c r="BN91" s="5">
        <v>0</v>
      </c>
      <c r="BO91" s="19"/>
      <c r="BP91" s="6">
        <v>1</v>
      </c>
      <c r="BQ91" s="6">
        <v>2645257</v>
      </c>
      <c r="BR91" s="6">
        <v>0</v>
      </c>
      <c r="BS91" s="6">
        <v>0</v>
      </c>
      <c r="BT91" s="6">
        <v>0</v>
      </c>
      <c r="BU91" s="6">
        <v>0</v>
      </c>
      <c r="BV91" s="6">
        <v>0</v>
      </c>
      <c r="BW91" s="6">
        <v>2645257</v>
      </c>
      <c r="BX91" s="6">
        <v>37</v>
      </c>
      <c r="BY91" s="6">
        <v>153137924</v>
      </c>
      <c r="BZ91" s="19"/>
      <c r="CA91" s="5">
        <v>1</v>
      </c>
      <c r="CB91" s="5">
        <v>2873742</v>
      </c>
      <c r="CC91" s="5">
        <v>1</v>
      </c>
      <c r="CD91" s="5">
        <v>2914300</v>
      </c>
      <c r="CE91" s="5">
        <v>0</v>
      </c>
      <c r="CF91" s="5">
        <v>0</v>
      </c>
      <c r="CG91" s="5">
        <v>2914300</v>
      </c>
      <c r="CH91" s="5">
        <v>-40558</v>
      </c>
      <c r="CI91" s="5">
        <v>25</v>
      </c>
      <c r="CJ91" s="5">
        <v>68460885</v>
      </c>
      <c r="CK91" s="19"/>
      <c r="CL91" s="5">
        <v>0</v>
      </c>
      <c r="CM91" s="5">
        <v>0</v>
      </c>
      <c r="CN91" s="5">
        <v>0</v>
      </c>
      <c r="CO91" s="5">
        <v>0</v>
      </c>
      <c r="CP91" s="5">
        <v>0</v>
      </c>
      <c r="CQ91" s="5">
        <v>0</v>
      </c>
      <c r="CR91" s="5">
        <v>0</v>
      </c>
      <c r="CS91" s="5">
        <v>0</v>
      </c>
      <c r="CT91" s="5">
        <v>0</v>
      </c>
      <c r="CU91" s="5">
        <v>0</v>
      </c>
      <c r="CV91" s="19"/>
      <c r="CW91" s="5">
        <v>0</v>
      </c>
      <c r="CX91" s="5">
        <v>0</v>
      </c>
      <c r="CY91" s="5">
        <v>0</v>
      </c>
      <c r="CZ91" s="5">
        <v>0</v>
      </c>
      <c r="DA91" s="5">
        <v>0</v>
      </c>
      <c r="DB91" s="5">
        <v>0</v>
      </c>
      <c r="DC91" s="5">
        <v>0</v>
      </c>
      <c r="DD91" s="5">
        <v>0</v>
      </c>
      <c r="DE91" s="5">
        <v>0</v>
      </c>
      <c r="DF91" s="5">
        <v>0</v>
      </c>
      <c r="DG91" s="19"/>
      <c r="DH91" s="5">
        <v>1</v>
      </c>
      <c r="DI91" s="5">
        <v>3199990</v>
      </c>
      <c r="DJ91" s="5">
        <v>1</v>
      </c>
      <c r="DK91" s="5">
        <v>3199950</v>
      </c>
      <c r="DL91" s="5">
        <v>0</v>
      </c>
      <c r="DM91" s="5">
        <v>0</v>
      </c>
      <c r="DN91" s="5">
        <v>3199950</v>
      </c>
      <c r="DO91" s="5">
        <v>40</v>
      </c>
      <c r="DP91" s="5">
        <v>16</v>
      </c>
      <c r="DQ91" s="5">
        <v>40799740</v>
      </c>
      <c r="DR91" s="19"/>
      <c r="DS91" s="5">
        <v>3</v>
      </c>
      <c r="DT91" s="5">
        <v>613410</v>
      </c>
      <c r="DU91" s="5">
        <v>3</v>
      </c>
      <c r="DV91" s="5">
        <v>77000</v>
      </c>
      <c r="DW91" s="5">
        <v>0</v>
      </c>
      <c r="DX91" s="5">
        <v>88320</v>
      </c>
      <c r="DY91" s="5">
        <v>165320</v>
      </c>
      <c r="DZ91" s="5">
        <v>448090</v>
      </c>
      <c r="EA91" s="5">
        <v>216</v>
      </c>
      <c r="EB91" s="5">
        <v>15989892</v>
      </c>
      <c r="EC91" s="19"/>
      <c r="ED91" s="5"/>
      <c r="EE91" s="5">
        <v>0</v>
      </c>
      <c r="EF91" s="5"/>
      <c r="EG91" s="5">
        <v>0</v>
      </c>
      <c r="EH91" s="5">
        <v>0</v>
      </c>
      <c r="EI91" s="5">
        <v>0</v>
      </c>
      <c r="EJ91" s="5">
        <v>0</v>
      </c>
      <c r="EK91" s="5">
        <v>0</v>
      </c>
      <c r="EL91" s="5"/>
      <c r="EM91" s="5">
        <v>3076090</v>
      </c>
    </row>
    <row r="92" spans="1:143" s="93" customFormat="1" ht="17.25" customHeight="1" x14ac:dyDescent="0.15">
      <c r="A92" s="7">
        <v>2025.05</v>
      </c>
      <c r="B92" s="5">
        <v>7</v>
      </c>
      <c r="C92" s="5">
        <v>15538324</v>
      </c>
      <c r="D92" s="5">
        <v>5</v>
      </c>
      <c r="E92" s="5">
        <v>6222036</v>
      </c>
      <c r="F92" s="5">
        <v>0</v>
      </c>
      <c r="G92" s="5">
        <v>110479</v>
      </c>
      <c r="H92" s="5">
        <v>6332515</v>
      </c>
      <c r="I92" s="5">
        <v>9205808</v>
      </c>
      <c r="J92" s="5">
        <v>562</v>
      </c>
      <c r="K92" s="5">
        <v>1188270192</v>
      </c>
      <c r="L92" s="19"/>
      <c r="M92" s="5">
        <v>7</v>
      </c>
      <c r="N92" s="5">
        <v>15538324</v>
      </c>
      <c r="O92" s="5">
        <v>5</v>
      </c>
      <c r="P92" s="5">
        <v>6222036</v>
      </c>
      <c r="Q92" s="5">
        <v>0</v>
      </c>
      <c r="R92" s="5">
        <v>110479</v>
      </c>
      <c r="S92" s="5">
        <v>6332515</v>
      </c>
      <c r="T92" s="5">
        <v>9205808</v>
      </c>
      <c r="U92" s="5">
        <v>562</v>
      </c>
      <c r="V92" s="5">
        <v>1185194102</v>
      </c>
      <c r="W92" s="19"/>
      <c r="X92" s="5">
        <v>1</v>
      </c>
      <c r="Y92" s="5">
        <v>2524600</v>
      </c>
      <c r="Z92" s="5">
        <v>0</v>
      </c>
      <c r="AA92" s="5">
        <v>0</v>
      </c>
      <c r="AB92" s="5">
        <v>0</v>
      </c>
      <c r="AC92" s="5">
        <v>0</v>
      </c>
      <c r="AD92" s="5">
        <v>0</v>
      </c>
      <c r="AE92" s="5">
        <v>2524600</v>
      </c>
      <c r="AF92" s="5">
        <v>218</v>
      </c>
      <c r="AG92" s="5">
        <v>558116337</v>
      </c>
      <c r="AH92" s="19"/>
      <c r="AI92" s="5">
        <v>0</v>
      </c>
      <c r="AJ92" s="5">
        <v>3201675</v>
      </c>
      <c r="AK92" s="5">
        <v>0</v>
      </c>
      <c r="AL92" s="5">
        <v>0</v>
      </c>
      <c r="AM92" s="5">
        <v>0</v>
      </c>
      <c r="AN92" s="5">
        <v>0</v>
      </c>
      <c r="AO92" s="5">
        <v>0</v>
      </c>
      <c r="AP92" s="5">
        <v>3201675</v>
      </c>
      <c r="AQ92" s="5">
        <v>40</v>
      </c>
      <c r="AR92" s="5">
        <v>335824691</v>
      </c>
      <c r="AS92" s="19"/>
      <c r="AT92" s="5">
        <v>1</v>
      </c>
      <c r="AU92" s="5">
        <v>249800</v>
      </c>
      <c r="AV92" s="5">
        <v>0</v>
      </c>
      <c r="AW92" s="5">
        <v>0</v>
      </c>
      <c r="AX92" s="5">
        <v>0</v>
      </c>
      <c r="AY92" s="5">
        <v>20100</v>
      </c>
      <c r="AZ92" s="5">
        <v>20100</v>
      </c>
      <c r="BA92" s="5">
        <v>229700</v>
      </c>
      <c r="BB92" s="5">
        <v>10</v>
      </c>
      <c r="BC92" s="5">
        <v>9614800</v>
      </c>
      <c r="BD92" s="19"/>
      <c r="BE92" s="5">
        <v>0</v>
      </c>
      <c r="BF92" s="5">
        <v>0</v>
      </c>
      <c r="BG92" s="5">
        <v>0</v>
      </c>
      <c r="BH92" s="5">
        <v>0</v>
      </c>
      <c r="BI92" s="5">
        <v>0</v>
      </c>
      <c r="BJ92" s="5">
        <v>0</v>
      </c>
      <c r="BK92" s="5">
        <v>0</v>
      </c>
      <c r="BL92" s="5">
        <v>0</v>
      </c>
      <c r="BM92" s="5">
        <v>0</v>
      </c>
      <c r="BN92" s="5">
        <v>0</v>
      </c>
      <c r="BO92" s="19"/>
      <c r="BP92" s="6">
        <v>0</v>
      </c>
      <c r="BQ92" s="6">
        <v>2847583</v>
      </c>
      <c r="BR92" s="6">
        <v>0</v>
      </c>
      <c r="BS92" s="6">
        <v>0</v>
      </c>
      <c r="BT92" s="6">
        <v>0</v>
      </c>
      <c r="BU92" s="6">
        <v>0</v>
      </c>
      <c r="BV92" s="6">
        <v>0</v>
      </c>
      <c r="BW92" s="6">
        <v>2847583</v>
      </c>
      <c r="BX92" s="6">
        <v>37</v>
      </c>
      <c r="BY92" s="6">
        <v>155985507</v>
      </c>
      <c r="BZ92" s="19"/>
      <c r="CA92" s="5">
        <v>1</v>
      </c>
      <c r="CB92" s="5">
        <v>2910418</v>
      </c>
      <c r="CC92" s="5">
        <v>1</v>
      </c>
      <c r="CD92" s="5">
        <v>2939000</v>
      </c>
      <c r="CE92" s="5">
        <v>0</v>
      </c>
      <c r="CF92" s="5">
        <v>0</v>
      </c>
      <c r="CG92" s="5">
        <v>2939000</v>
      </c>
      <c r="CH92" s="5">
        <v>-28582</v>
      </c>
      <c r="CI92" s="5">
        <v>25</v>
      </c>
      <c r="CJ92" s="5">
        <v>68432304</v>
      </c>
      <c r="CK92" s="19"/>
      <c r="CL92" s="5">
        <v>0</v>
      </c>
      <c r="CM92" s="5">
        <v>0</v>
      </c>
      <c r="CN92" s="5">
        <v>0</v>
      </c>
      <c r="CO92" s="5">
        <v>0</v>
      </c>
      <c r="CP92" s="5">
        <v>0</v>
      </c>
      <c r="CQ92" s="5">
        <v>0</v>
      </c>
      <c r="CR92" s="5">
        <v>0</v>
      </c>
      <c r="CS92" s="5">
        <v>0</v>
      </c>
      <c r="CT92" s="5">
        <v>0</v>
      </c>
      <c r="CU92" s="5">
        <v>0</v>
      </c>
      <c r="CV92" s="19"/>
      <c r="CW92" s="5">
        <v>0</v>
      </c>
      <c r="CX92" s="5">
        <v>0</v>
      </c>
      <c r="CY92" s="5">
        <v>0</v>
      </c>
      <c r="CZ92" s="5">
        <v>0</v>
      </c>
      <c r="DA92" s="5">
        <v>0</v>
      </c>
      <c r="DB92" s="5">
        <v>0</v>
      </c>
      <c r="DC92" s="5">
        <v>0</v>
      </c>
      <c r="DD92" s="5">
        <v>0</v>
      </c>
      <c r="DE92" s="5">
        <v>0</v>
      </c>
      <c r="DF92" s="5">
        <v>0</v>
      </c>
      <c r="DG92" s="19"/>
      <c r="DH92" s="5">
        <v>1</v>
      </c>
      <c r="DI92" s="5">
        <v>3199970</v>
      </c>
      <c r="DJ92" s="5">
        <v>1</v>
      </c>
      <c r="DK92" s="5">
        <v>3199930</v>
      </c>
      <c r="DL92" s="5">
        <v>0</v>
      </c>
      <c r="DM92" s="5">
        <v>0</v>
      </c>
      <c r="DN92" s="5">
        <v>3199930</v>
      </c>
      <c r="DO92" s="5">
        <v>40</v>
      </c>
      <c r="DP92" s="5">
        <v>16</v>
      </c>
      <c r="DQ92" s="5">
        <v>40799780</v>
      </c>
      <c r="DR92" s="19"/>
      <c r="DS92" s="5">
        <v>3</v>
      </c>
      <c r="DT92" s="5">
        <v>604277</v>
      </c>
      <c r="DU92" s="5">
        <v>3</v>
      </c>
      <c r="DV92" s="5">
        <v>83106</v>
      </c>
      <c r="DW92" s="5">
        <v>0</v>
      </c>
      <c r="DX92" s="5">
        <v>90379</v>
      </c>
      <c r="DY92" s="5">
        <v>173485</v>
      </c>
      <c r="DZ92" s="5">
        <v>430792</v>
      </c>
      <c r="EA92" s="5">
        <v>216</v>
      </c>
      <c r="EB92" s="5">
        <v>16420684</v>
      </c>
      <c r="EC92" s="19"/>
      <c r="ED92" s="5"/>
      <c r="EE92" s="5">
        <v>0</v>
      </c>
      <c r="EF92" s="5"/>
      <c r="EG92" s="5">
        <v>0</v>
      </c>
      <c r="EH92" s="5">
        <v>0</v>
      </c>
      <c r="EI92" s="5">
        <v>0</v>
      </c>
      <c r="EJ92" s="5">
        <v>0</v>
      </c>
      <c r="EK92" s="5">
        <v>0</v>
      </c>
      <c r="EL92" s="5"/>
      <c r="EM92" s="5">
        <v>3076090</v>
      </c>
    </row>
    <row r="93" spans="1:143" s="93" customFormat="1" ht="17.25" customHeight="1" x14ac:dyDescent="0.15">
      <c r="A93" s="7">
        <v>2025.06</v>
      </c>
      <c r="B93" s="5">
        <v>5</v>
      </c>
      <c r="C93" s="5">
        <v>14753912</v>
      </c>
      <c r="D93" s="5">
        <v>10</v>
      </c>
      <c r="E93" s="5">
        <v>26012177</v>
      </c>
      <c r="F93" s="5">
        <v>0</v>
      </c>
      <c r="G93" s="5">
        <v>105468</v>
      </c>
      <c r="H93" s="5">
        <v>26117645</v>
      </c>
      <c r="I93" s="5">
        <v>-11363733</v>
      </c>
      <c r="J93" s="5">
        <v>557</v>
      </c>
      <c r="K93" s="5">
        <v>1176906459</v>
      </c>
      <c r="L93" s="19"/>
      <c r="M93" s="5">
        <v>5</v>
      </c>
      <c r="N93" s="5">
        <v>14753912</v>
      </c>
      <c r="O93" s="5">
        <v>10</v>
      </c>
      <c r="P93" s="5">
        <v>25929877</v>
      </c>
      <c r="Q93" s="5">
        <v>0</v>
      </c>
      <c r="R93" s="5">
        <v>105468</v>
      </c>
      <c r="S93" s="5">
        <v>26035345</v>
      </c>
      <c r="T93" s="5">
        <v>-11281433</v>
      </c>
      <c r="U93" s="5">
        <v>557</v>
      </c>
      <c r="V93" s="5">
        <v>1173912669</v>
      </c>
      <c r="W93" s="19"/>
      <c r="X93" s="5">
        <v>0</v>
      </c>
      <c r="Y93" s="5">
        <v>3065600</v>
      </c>
      <c r="Z93" s="5">
        <v>3</v>
      </c>
      <c r="AA93" s="5">
        <v>2668100</v>
      </c>
      <c r="AB93" s="5">
        <v>0</v>
      </c>
      <c r="AC93" s="5">
        <v>0</v>
      </c>
      <c r="AD93" s="5">
        <v>2668100</v>
      </c>
      <c r="AE93" s="5">
        <v>397500</v>
      </c>
      <c r="AF93" s="5">
        <v>215</v>
      </c>
      <c r="AG93" s="5">
        <v>558513837</v>
      </c>
      <c r="AH93" s="19"/>
      <c r="AI93" s="5">
        <v>0</v>
      </c>
      <c r="AJ93" s="5">
        <v>2766748</v>
      </c>
      <c r="AK93" s="5">
        <v>1</v>
      </c>
      <c r="AL93" s="5">
        <v>9076655</v>
      </c>
      <c r="AM93" s="5">
        <v>0</v>
      </c>
      <c r="AN93" s="5">
        <v>0</v>
      </c>
      <c r="AO93" s="5">
        <v>9076655</v>
      </c>
      <c r="AP93" s="5">
        <v>-6309907</v>
      </c>
      <c r="AQ93" s="5">
        <v>39</v>
      </c>
      <c r="AR93" s="5">
        <v>329514784</v>
      </c>
      <c r="AS93" s="19"/>
      <c r="AT93" s="5">
        <v>0</v>
      </c>
      <c r="AU93" s="5">
        <v>0</v>
      </c>
      <c r="AV93" s="5">
        <v>0</v>
      </c>
      <c r="AW93" s="5">
        <v>0</v>
      </c>
      <c r="AX93" s="5">
        <v>0</v>
      </c>
      <c r="AY93" s="5">
        <v>20000</v>
      </c>
      <c r="AZ93" s="5">
        <v>20000</v>
      </c>
      <c r="BA93" s="5">
        <v>-20000</v>
      </c>
      <c r="BB93" s="5">
        <v>10</v>
      </c>
      <c r="BC93" s="5">
        <v>9594800</v>
      </c>
      <c r="BD93" s="19"/>
      <c r="BE93" s="5">
        <v>0</v>
      </c>
      <c r="BF93" s="5">
        <v>0</v>
      </c>
      <c r="BG93" s="5">
        <v>0</v>
      </c>
      <c r="BH93" s="5">
        <v>0</v>
      </c>
      <c r="BI93" s="5">
        <v>0</v>
      </c>
      <c r="BJ93" s="5">
        <v>0</v>
      </c>
      <c r="BK93" s="5">
        <v>0</v>
      </c>
      <c r="BL93" s="5">
        <v>0</v>
      </c>
      <c r="BM93" s="5">
        <v>0</v>
      </c>
      <c r="BN93" s="5">
        <v>0</v>
      </c>
      <c r="BO93" s="19"/>
      <c r="BP93" s="6">
        <v>0</v>
      </c>
      <c r="BQ93" s="6">
        <v>2573493</v>
      </c>
      <c r="BR93" s="6">
        <v>1</v>
      </c>
      <c r="BS93" s="6">
        <v>8022200</v>
      </c>
      <c r="BT93" s="6">
        <v>0</v>
      </c>
      <c r="BU93" s="6">
        <v>0</v>
      </c>
      <c r="BV93" s="6">
        <v>8022200</v>
      </c>
      <c r="BW93" s="6">
        <v>-5448708</v>
      </c>
      <c r="BX93" s="6">
        <v>36</v>
      </c>
      <c r="BY93" s="6">
        <v>150536799</v>
      </c>
      <c r="BZ93" s="19"/>
      <c r="CA93" s="5">
        <v>1</v>
      </c>
      <c r="CB93" s="5">
        <v>2813551</v>
      </c>
      <c r="CC93" s="5">
        <v>1</v>
      </c>
      <c r="CD93" s="5">
        <v>2899500</v>
      </c>
      <c r="CE93" s="5">
        <v>0</v>
      </c>
      <c r="CF93" s="5">
        <v>0</v>
      </c>
      <c r="CG93" s="5">
        <v>2899500</v>
      </c>
      <c r="CH93" s="5">
        <v>-85950</v>
      </c>
      <c r="CI93" s="5">
        <v>25</v>
      </c>
      <c r="CJ93" s="5">
        <v>68346354</v>
      </c>
      <c r="CK93" s="19"/>
      <c r="CL93" s="5">
        <v>0</v>
      </c>
      <c r="CM93" s="5">
        <v>0</v>
      </c>
      <c r="CN93" s="5">
        <v>0</v>
      </c>
      <c r="CO93" s="5">
        <v>0</v>
      </c>
      <c r="CP93" s="5">
        <v>0</v>
      </c>
      <c r="CQ93" s="5">
        <v>0</v>
      </c>
      <c r="CR93" s="5">
        <v>0</v>
      </c>
      <c r="CS93" s="5">
        <v>0</v>
      </c>
      <c r="CT93" s="5">
        <v>0</v>
      </c>
      <c r="CU93" s="5">
        <v>0</v>
      </c>
      <c r="CV93" s="19"/>
      <c r="CW93" s="5">
        <v>0</v>
      </c>
      <c r="CX93" s="5">
        <v>0</v>
      </c>
      <c r="CY93" s="5">
        <v>0</v>
      </c>
      <c r="CZ93" s="5">
        <v>0</v>
      </c>
      <c r="DA93" s="5">
        <v>0</v>
      </c>
      <c r="DB93" s="5">
        <v>0</v>
      </c>
      <c r="DC93" s="5">
        <v>0</v>
      </c>
      <c r="DD93" s="5">
        <v>0</v>
      </c>
      <c r="DE93" s="5">
        <v>0</v>
      </c>
      <c r="DF93" s="5">
        <v>0</v>
      </c>
      <c r="DG93" s="19"/>
      <c r="DH93" s="5">
        <v>1</v>
      </c>
      <c r="DI93" s="5">
        <v>3199970</v>
      </c>
      <c r="DJ93" s="5">
        <v>1</v>
      </c>
      <c r="DK93" s="5">
        <v>3200000</v>
      </c>
      <c r="DL93" s="5">
        <v>0</v>
      </c>
      <c r="DM93" s="5">
        <v>0</v>
      </c>
      <c r="DN93" s="5">
        <v>3200000</v>
      </c>
      <c r="DO93" s="5">
        <v>-30</v>
      </c>
      <c r="DP93" s="5">
        <v>16</v>
      </c>
      <c r="DQ93" s="5">
        <v>40799750</v>
      </c>
      <c r="DR93" s="19"/>
      <c r="DS93" s="5">
        <v>3</v>
      </c>
      <c r="DT93" s="5">
        <v>334551</v>
      </c>
      <c r="DU93" s="5">
        <v>3</v>
      </c>
      <c r="DV93" s="5">
        <v>63422</v>
      </c>
      <c r="DW93" s="5">
        <v>0</v>
      </c>
      <c r="DX93" s="5">
        <v>85468</v>
      </c>
      <c r="DY93" s="5">
        <v>148890</v>
      </c>
      <c r="DZ93" s="5">
        <v>185661</v>
      </c>
      <c r="EA93" s="5">
        <v>216</v>
      </c>
      <c r="EB93" s="5">
        <v>16606345</v>
      </c>
      <c r="EC93" s="19"/>
      <c r="ED93" s="5"/>
      <c r="EE93" s="5">
        <v>0</v>
      </c>
      <c r="EF93" s="5"/>
      <c r="EG93" s="5">
        <v>82300</v>
      </c>
      <c r="EH93" s="5">
        <v>0</v>
      </c>
      <c r="EI93" s="5">
        <v>0</v>
      </c>
      <c r="EJ93" s="5">
        <v>82300</v>
      </c>
      <c r="EK93" s="5">
        <v>-82300</v>
      </c>
      <c r="EL93" s="5"/>
      <c r="EM93" s="5">
        <v>2993790</v>
      </c>
    </row>
    <row r="94" spans="1:143" s="93" customFormat="1" ht="17.25" customHeight="1" x14ac:dyDescent="0.15">
      <c r="A94" s="7">
        <v>2025.07</v>
      </c>
      <c r="B94" s="5">
        <v>10</v>
      </c>
      <c r="C94" s="5">
        <v>14980827</v>
      </c>
      <c r="D94" s="5">
        <v>6</v>
      </c>
      <c r="E94" s="5">
        <v>7177027</v>
      </c>
      <c r="F94" s="5">
        <v>0</v>
      </c>
      <c r="G94" s="5">
        <v>130242</v>
      </c>
      <c r="H94" s="5">
        <v>7307268</v>
      </c>
      <c r="I94" s="5">
        <v>7673558</v>
      </c>
      <c r="J94" s="5">
        <v>561</v>
      </c>
      <c r="K94" s="5">
        <v>1184580018</v>
      </c>
      <c r="L94" s="19"/>
      <c r="M94" s="5">
        <v>10</v>
      </c>
      <c r="N94" s="5">
        <v>14980827</v>
      </c>
      <c r="O94" s="5">
        <v>6</v>
      </c>
      <c r="P94" s="5">
        <v>7177027</v>
      </c>
      <c r="Q94" s="5">
        <v>0</v>
      </c>
      <c r="R94" s="5">
        <v>130242</v>
      </c>
      <c r="S94" s="5">
        <v>7307268</v>
      </c>
      <c r="T94" s="5">
        <v>7673558</v>
      </c>
      <c r="U94" s="5">
        <v>561</v>
      </c>
      <c r="V94" s="5">
        <v>1181586228</v>
      </c>
      <c r="W94" s="19"/>
      <c r="X94" s="5">
        <v>2</v>
      </c>
      <c r="Y94" s="5">
        <v>2488200</v>
      </c>
      <c r="Z94" s="5">
        <v>0</v>
      </c>
      <c r="AA94" s="5">
        <v>0</v>
      </c>
      <c r="AB94" s="5">
        <v>0</v>
      </c>
      <c r="AC94" s="5">
        <v>0</v>
      </c>
      <c r="AD94" s="5">
        <v>0</v>
      </c>
      <c r="AE94" s="5">
        <v>2488200</v>
      </c>
      <c r="AF94" s="5">
        <v>217</v>
      </c>
      <c r="AG94" s="5">
        <v>561002037</v>
      </c>
      <c r="AH94" s="19"/>
      <c r="AI94" s="5">
        <v>1</v>
      </c>
      <c r="AJ94" s="5">
        <v>3372870</v>
      </c>
      <c r="AK94" s="5">
        <v>0</v>
      </c>
      <c r="AL94" s="5">
        <v>0</v>
      </c>
      <c r="AM94" s="5">
        <v>0</v>
      </c>
      <c r="AN94" s="5">
        <v>0</v>
      </c>
      <c r="AO94" s="5">
        <v>0</v>
      </c>
      <c r="AP94" s="5">
        <v>3372870</v>
      </c>
      <c r="AQ94" s="5">
        <v>40</v>
      </c>
      <c r="AR94" s="5">
        <v>332887654</v>
      </c>
      <c r="AS94" s="19"/>
      <c r="AT94" s="5">
        <v>0</v>
      </c>
      <c r="AU94" s="5">
        <v>0</v>
      </c>
      <c r="AV94" s="5">
        <v>0</v>
      </c>
      <c r="AW94" s="5">
        <v>0</v>
      </c>
      <c r="AX94" s="5">
        <v>0</v>
      </c>
      <c r="AY94" s="5">
        <v>20000</v>
      </c>
      <c r="AZ94" s="5">
        <v>20000</v>
      </c>
      <c r="BA94" s="5">
        <v>-20000</v>
      </c>
      <c r="BB94" s="5">
        <v>10</v>
      </c>
      <c r="BC94" s="5">
        <v>9574800</v>
      </c>
      <c r="BD94" s="19"/>
      <c r="BE94" s="5">
        <v>0</v>
      </c>
      <c r="BF94" s="5">
        <v>0</v>
      </c>
      <c r="BG94" s="5">
        <v>0</v>
      </c>
      <c r="BH94" s="5">
        <v>0</v>
      </c>
      <c r="BI94" s="5">
        <v>0</v>
      </c>
      <c r="BJ94" s="5">
        <v>0</v>
      </c>
      <c r="BK94" s="5">
        <v>0</v>
      </c>
      <c r="BL94" s="5">
        <v>0</v>
      </c>
      <c r="BM94" s="5">
        <v>0</v>
      </c>
      <c r="BN94" s="5">
        <v>0</v>
      </c>
      <c r="BO94" s="19"/>
      <c r="BP94" s="6">
        <v>2</v>
      </c>
      <c r="BQ94" s="6">
        <v>2714864</v>
      </c>
      <c r="BR94" s="6">
        <v>0</v>
      </c>
      <c r="BS94" s="6">
        <v>0</v>
      </c>
      <c r="BT94" s="6">
        <v>0</v>
      </c>
      <c r="BU94" s="6">
        <v>0</v>
      </c>
      <c r="BV94" s="6">
        <v>0</v>
      </c>
      <c r="BW94" s="6">
        <v>2714864</v>
      </c>
      <c r="BX94" s="6">
        <v>38</v>
      </c>
      <c r="BY94" s="6">
        <v>153251664</v>
      </c>
      <c r="BZ94" s="19"/>
      <c r="CA94" s="5">
        <v>1</v>
      </c>
      <c r="CB94" s="5">
        <v>2614459</v>
      </c>
      <c r="CC94" s="5">
        <v>1</v>
      </c>
      <c r="CD94" s="5">
        <v>3080200</v>
      </c>
      <c r="CE94" s="5">
        <v>0</v>
      </c>
      <c r="CF94" s="5">
        <v>0</v>
      </c>
      <c r="CG94" s="5">
        <v>3080200</v>
      </c>
      <c r="CH94" s="5">
        <v>-465741</v>
      </c>
      <c r="CI94" s="5">
        <v>25</v>
      </c>
      <c r="CJ94" s="5">
        <v>67880613</v>
      </c>
      <c r="CK94" s="19"/>
      <c r="CL94" s="5">
        <v>0</v>
      </c>
      <c r="CM94" s="5">
        <v>0</v>
      </c>
      <c r="CN94" s="5">
        <v>0</v>
      </c>
      <c r="CO94" s="5">
        <v>0</v>
      </c>
      <c r="CP94" s="5">
        <v>0</v>
      </c>
      <c r="CQ94" s="5">
        <v>0</v>
      </c>
      <c r="CR94" s="5">
        <v>0</v>
      </c>
      <c r="CS94" s="5">
        <v>0</v>
      </c>
      <c r="CT94" s="5">
        <v>0</v>
      </c>
      <c r="CU94" s="5">
        <v>0</v>
      </c>
      <c r="CV94" s="19"/>
      <c r="CW94" s="5">
        <v>0</v>
      </c>
      <c r="CX94" s="5">
        <v>0</v>
      </c>
      <c r="CY94" s="5">
        <v>0</v>
      </c>
      <c r="CZ94" s="5">
        <v>0</v>
      </c>
      <c r="DA94" s="5">
        <v>0</v>
      </c>
      <c r="DB94" s="5">
        <v>0</v>
      </c>
      <c r="DC94" s="5">
        <v>0</v>
      </c>
      <c r="DD94" s="5">
        <v>0</v>
      </c>
      <c r="DE94" s="5">
        <v>0</v>
      </c>
      <c r="DF94" s="5">
        <v>0</v>
      </c>
      <c r="DG94" s="19"/>
      <c r="DH94" s="5">
        <v>1</v>
      </c>
      <c r="DI94" s="5">
        <v>3199950</v>
      </c>
      <c r="DJ94" s="5">
        <v>2</v>
      </c>
      <c r="DK94" s="5">
        <v>3999970</v>
      </c>
      <c r="DL94" s="5">
        <v>0</v>
      </c>
      <c r="DM94" s="5">
        <v>0</v>
      </c>
      <c r="DN94" s="5">
        <v>3999970</v>
      </c>
      <c r="DO94" s="5">
        <v>-800020</v>
      </c>
      <c r="DP94" s="5">
        <v>15</v>
      </c>
      <c r="DQ94" s="5">
        <v>39999730</v>
      </c>
      <c r="DR94" s="19"/>
      <c r="DS94" s="5">
        <v>3</v>
      </c>
      <c r="DT94" s="5">
        <v>590483</v>
      </c>
      <c r="DU94" s="5">
        <v>3</v>
      </c>
      <c r="DV94" s="5">
        <v>96857</v>
      </c>
      <c r="DW94" s="5">
        <v>0</v>
      </c>
      <c r="DX94" s="5">
        <v>110242</v>
      </c>
      <c r="DY94" s="5">
        <v>207098</v>
      </c>
      <c r="DZ94" s="5">
        <v>383385</v>
      </c>
      <c r="EA94" s="5">
        <v>216</v>
      </c>
      <c r="EB94" s="5">
        <v>16989730</v>
      </c>
      <c r="EC94" s="19"/>
      <c r="ED94" s="5"/>
      <c r="EE94" s="5">
        <v>0</v>
      </c>
      <c r="EF94" s="5"/>
      <c r="EG94" s="5">
        <v>0</v>
      </c>
      <c r="EH94" s="5">
        <v>0</v>
      </c>
      <c r="EI94" s="5">
        <v>0</v>
      </c>
      <c r="EJ94" s="5">
        <v>0</v>
      </c>
      <c r="EK94" s="5">
        <v>0</v>
      </c>
      <c r="EL94" s="5"/>
      <c r="EM94" s="5">
        <v>2993790</v>
      </c>
    </row>
    <row r="95" spans="1:143" s="93" customFormat="1" ht="17.25" customHeight="1" x14ac:dyDescent="0.15">
      <c r="A95" s="7">
        <v>2025.08</v>
      </c>
      <c r="B95" s="5">
        <v>5</v>
      </c>
      <c r="C95" s="5">
        <v>14131156</v>
      </c>
      <c r="D95" s="5">
        <v>6</v>
      </c>
      <c r="E95" s="5">
        <v>7063228</v>
      </c>
      <c r="F95" s="5">
        <v>0</v>
      </c>
      <c r="G95" s="5">
        <v>112078</v>
      </c>
      <c r="H95" s="5">
        <v>7175306</v>
      </c>
      <c r="I95" s="5">
        <v>6955850</v>
      </c>
      <c r="J95" s="5">
        <v>560</v>
      </c>
      <c r="K95" s="5">
        <v>1191535868</v>
      </c>
      <c r="L95" s="19"/>
      <c r="M95" s="5">
        <v>5</v>
      </c>
      <c r="N95" s="5">
        <v>14131156</v>
      </c>
      <c r="O95" s="5">
        <v>6</v>
      </c>
      <c r="P95" s="5">
        <v>7063228</v>
      </c>
      <c r="Q95" s="5">
        <v>0</v>
      </c>
      <c r="R95" s="5">
        <v>112078</v>
      </c>
      <c r="S95" s="5">
        <v>7175306</v>
      </c>
      <c r="T95" s="5">
        <v>6955850</v>
      </c>
      <c r="U95" s="5">
        <v>560</v>
      </c>
      <c r="V95" s="5">
        <v>1188542078</v>
      </c>
      <c r="W95" s="19"/>
      <c r="X95" s="5">
        <v>0</v>
      </c>
      <c r="Y95" s="5">
        <v>2373600</v>
      </c>
      <c r="Z95" s="5">
        <v>0</v>
      </c>
      <c r="AA95" s="5">
        <v>0</v>
      </c>
      <c r="AB95" s="5">
        <v>0</v>
      </c>
      <c r="AC95" s="5">
        <v>0</v>
      </c>
      <c r="AD95" s="5">
        <v>0</v>
      </c>
      <c r="AE95" s="5">
        <v>2373600</v>
      </c>
      <c r="AF95" s="5">
        <v>217</v>
      </c>
      <c r="AG95" s="5">
        <v>563375637</v>
      </c>
      <c r="AH95" s="19"/>
      <c r="AI95" s="5">
        <v>0</v>
      </c>
      <c r="AJ95" s="5">
        <v>2777154</v>
      </c>
      <c r="AK95" s="5">
        <v>0</v>
      </c>
      <c r="AL95" s="5">
        <v>0</v>
      </c>
      <c r="AM95" s="5">
        <v>0</v>
      </c>
      <c r="AN95" s="5">
        <v>0</v>
      </c>
      <c r="AO95" s="5">
        <v>0</v>
      </c>
      <c r="AP95" s="5">
        <v>2777154</v>
      </c>
      <c r="AQ95" s="5">
        <v>40</v>
      </c>
      <c r="AR95" s="5">
        <v>335664808</v>
      </c>
      <c r="AS95" s="19"/>
      <c r="AT95" s="5">
        <v>0</v>
      </c>
      <c r="AU95" s="5">
        <v>250000</v>
      </c>
      <c r="AV95" s="5">
        <v>0</v>
      </c>
      <c r="AW95" s="5">
        <v>0</v>
      </c>
      <c r="AX95" s="5">
        <v>0</v>
      </c>
      <c r="AY95" s="5">
        <v>20000</v>
      </c>
      <c r="AZ95" s="5">
        <v>20000</v>
      </c>
      <c r="BA95" s="5">
        <v>230000</v>
      </c>
      <c r="BB95" s="5">
        <v>10</v>
      </c>
      <c r="BC95" s="5">
        <v>9804800</v>
      </c>
      <c r="BD95" s="19"/>
      <c r="BE95" s="5">
        <v>0</v>
      </c>
      <c r="BF95" s="5">
        <v>0</v>
      </c>
      <c r="BG95" s="5">
        <v>0</v>
      </c>
      <c r="BH95" s="5">
        <v>0</v>
      </c>
      <c r="BI95" s="5">
        <v>0</v>
      </c>
      <c r="BJ95" s="5">
        <v>0</v>
      </c>
      <c r="BK95" s="5">
        <v>0</v>
      </c>
      <c r="BL95" s="5">
        <v>0</v>
      </c>
      <c r="BM95" s="5">
        <v>0</v>
      </c>
      <c r="BN95" s="5">
        <v>0</v>
      </c>
      <c r="BO95" s="19"/>
      <c r="BP95" s="6">
        <v>0</v>
      </c>
      <c r="BQ95" s="6">
        <v>2403334</v>
      </c>
      <c r="BR95" s="6">
        <v>0</v>
      </c>
      <c r="BS95" s="6">
        <v>0</v>
      </c>
      <c r="BT95" s="6">
        <v>0</v>
      </c>
      <c r="BU95" s="6">
        <v>0</v>
      </c>
      <c r="BV95" s="6">
        <v>0</v>
      </c>
      <c r="BW95" s="6">
        <v>2403334</v>
      </c>
      <c r="BX95" s="6">
        <v>38</v>
      </c>
      <c r="BY95" s="6">
        <v>155654997</v>
      </c>
      <c r="BZ95" s="19"/>
      <c r="CA95" s="5">
        <v>1</v>
      </c>
      <c r="CB95" s="5">
        <v>2824077</v>
      </c>
      <c r="CC95" s="5">
        <v>1</v>
      </c>
      <c r="CD95" s="5">
        <v>2961300</v>
      </c>
      <c r="CE95" s="5">
        <v>0</v>
      </c>
      <c r="CF95" s="5">
        <v>0</v>
      </c>
      <c r="CG95" s="5">
        <v>2961300</v>
      </c>
      <c r="CH95" s="5">
        <v>-137223</v>
      </c>
      <c r="CI95" s="5">
        <v>25</v>
      </c>
      <c r="CJ95" s="5">
        <v>67743390</v>
      </c>
      <c r="CK95" s="19"/>
      <c r="CL95" s="5">
        <v>0</v>
      </c>
      <c r="CM95" s="5">
        <v>0</v>
      </c>
      <c r="CN95" s="5">
        <v>0</v>
      </c>
      <c r="CO95" s="5">
        <v>0</v>
      </c>
      <c r="CP95" s="5">
        <v>0</v>
      </c>
      <c r="CQ95" s="5">
        <v>0</v>
      </c>
      <c r="CR95" s="5">
        <v>0</v>
      </c>
      <c r="CS95" s="5">
        <v>0</v>
      </c>
      <c r="CT95" s="5">
        <v>0</v>
      </c>
      <c r="CU95" s="5">
        <v>0</v>
      </c>
      <c r="CV95" s="19"/>
      <c r="CW95" s="5">
        <v>0</v>
      </c>
      <c r="CX95" s="5">
        <v>0</v>
      </c>
      <c r="CY95" s="5">
        <v>0</v>
      </c>
      <c r="CZ95" s="5">
        <v>0</v>
      </c>
      <c r="DA95" s="5">
        <v>0</v>
      </c>
      <c r="DB95" s="5">
        <v>0</v>
      </c>
      <c r="DC95" s="5">
        <v>0</v>
      </c>
      <c r="DD95" s="5">
        <v>0</v>
      </c>
      <c r="DE95" s="5">
        <v>0</v>
      </c>
      <c r="DF95" s="5">
        <v>0</v>
      </c>
      <c r="DG95" s="19"/>
      <c r="DH95" s="5">
        <v>1</v>
      </c>
      <c r="DI95" s="5">
        <v>3199980</v>
      </c>
      <c r="DJ95" s="5">
        <v>2</v>
      </c>
      <c r="DK95" s="5">
        <v>4000000</v>
      </c>
      <c r="DL95" s="5">
        <v>0</v>
      </c>
      <c r="DM95" s="5">
        <v>0</v>
      </c>
      <c r="DN95" s="5">
        <v>4000000</v>
      </c>
      <c r="DO95" s="5">
        <v>-800020</v>
      </c>
      <c r="DP95" s="5">
        <v>14</v>
      </c>
      <c r="DQ95" s="5">
        <v>39199710</v>
      </c>
      <c r="DR95" s="19"/>
      <c r="DS95" s="5">
        <v>3</v>
      </c>
      <c r="DT95" s="5">
        <v>303011</v>
      </c>
      <c r="DU95" s="5">
        <v>3</v>
      </c>
      <c r="DV95" s="5">
        <v>101928</v>
      </c>
      <c r="DW95" s="5">
        <v>0</v>
      </c>
      <c r="DX95" s="5">
        <v>92078</v>
      </c>
      <c r="DY95" s="5">
        <v>194006</v>
      </c>
      <c r="DZ95" s="5">
        <v>109005</v>
      </c>
      <c r="EA95" s="5">
        <v>216</v>
      </c>
      <c r="EB95" s="5">
        <v>17098735</v>
      </c>
      <c r="EC95" s="19"/>
      <c r="ED95" s="5"/>
      <c r="EE95" s="5">
        <v>0</v>
      </c>
      <c r="EF95" s="5"/>
      <c r="EG95" s="5">
        <v>0</v>
      </c>
      <c r="EH95" s="5">
        <v>0</v>
      </c>
      <c r="EI95" s="5">
        <v>0</v>
      </c>
      <c r="EJ95" s="5">
        <v>0</v>
      </c>
      <c r="EK95" s="5">
        <v>0</v>
      </c>
      <c r="EL95" s="5"/>
      <c r="EM95" s="5">
        <v>2993790</v>
      </c>
    </row>
    <row r="96" spans="1:143" s="93" customFormat="1" ht="17.25" customHeight="1" x14ac:dyDescent="0.15">
      <c r="A96" s="7">
        <v>2025.09</v>
      </c>
      <c r="B96" s="5">
        <v>6</v>
      </c>
      <c r="C96" s="5">
        <v>14789571</v>
      </c>
      <c r="D96" s="5">
        <v>10</v>
      </c>
      <c r="E96" s="5">
        <v>26665421</v>
      </c>
      <c r="F96" s="5">
        <v>0</v>
      </c>
      <c r="G96" s="5">
        <v>102411</v>
      </c>
      <c r="H96" s="5">
        <v>26767832</v>
      </c>
      <c r="I96" s="5">
        <v>-11978261</v>
      </c>
      <c r="J96" s="5">
        <v>556</v>
      </c>
      <c r="K96" s="5">
        <v>1179557606</v>
      </c>
      <c r="L96" s="19"/>
      <c r="M96" s="5">
        <v>6</v>
      </c>
      <c r="N96" s="5">
        <v>14789571</v>
      </c>
      <c r="O96" s="5">
        <v>10</v>
      </c>
      <c r="P96" s="5">
        <v>26586621</v>
      </c>
      <c r="Q96" s="5">
        <v>0</v>
      </c>
      <c r="R96" s="5">
        <v>102411</v>
      </c>
      <c r="S96" s="5">
        <v>26689032</v>
      </c>
      <c r="T96" s="5">
        <v>-11899461</v>
      </c>
      <c r="U96" s="5">
        <v>556</v>
      </c>
      <c r="V96" s="5">
        <v>1176642616</v>
      </c>
      <c r="W96" s="19"/>
      <c r="X96" s="5">
        <v>0</v>
      </c>
      <c r="Y96" s="5">
        <v>2884500</v>
      </c>
      <c r="Z96" s="5">
        <v>2</v>
      </c>
      <c r="AA96" s="5">
        <v>2672600</v>
      </c>
      <c r="AB96" s="5">
        <v>0</v>
      </c>
      <c r="AC96" s="5">
        <v>0</v>
      </c>
      <c r="AD96" s="5">
        <v>2672600</v>
      </c>
      <c r="AE96" s="5">
        <v>211900</v>
      </c>
      <c r="AF96" s="5">
        <v>215</v>
      </c>
      <c r="AG96" s="5">
        <v>563587537</v>
      </c>
      <c r="AH96" s="19"/>
      <c r="AI96" s="5">
        <v>0</v>
      </c>
      <c r="AJ96" s="5">
        <v>2874042</v>
      </c>
      <c r="AK96" s="5">
        <v>1</v>
      </c>
      <c r="AL96" s="5">
        <v>8713198</v>
      </c>
      <c r="AM96" s="5">
        <v>0</v>
      </c>
      <c r="AN96" s="5">
        <v>0</v>
      </c>
      <c r="AO96" s="5">
        <v>8713198</v>
      </c>
      <c r="AP96" s="5">
        <v>-5839156</v>
      </c>
      <c r="AQ96" s="5">
        <v>39</v>
      </c>
      <c r="AR96" s="5">
        <v>329825652</v>
      </c>
      <c r="AS96" s="19"/>
      <c r="AT96" s="5">
        <v>0</v>
      </c>
      <c r="AU96" s="5">
        <v>0</v>
      </c>
      <c r="AV96" s="5">
        <v>0</v>
      </c>
      <c r="AW96" s="5">
        <v>0</v>
      </c>
      <c r="AX96" s="5">
        <v>0</v>
      </c>
      <c r="AY96" s="5">
        <v>20000</v>
      </c>
      <c r="AZ96" s="5">
        <v>20000</v>
      </c>
      <c r="BA96" s="5">
        <v>-20000</v>
      </c>
      <c r="BB96" s="5">
        <v>10</v>
      </c>
      <c r="BC96" s="5">
        <v>9784800</v>
      </c>
      <c r="BD96" s="19"/>
      <c r="BE96" s="5">
        <v>0</v>
      </c>
      <c r="BF96" s="5">
        <v>0</v>
      </c>
      <c r="BG96" s="5">
        <v>0</v>
      </c>
      <c r="BH96" s="5">
        <v>0</v>
      </c>
      <c r="BI96" s="5">
        <v>0</v>
      </c>
      <c r="BJ96" s="5">
        <v>0</v>
      </c>
      <c r="BK96" s="5">
        <v>0</v>
      </c>
      <c r="BL96" s="5">
        <v>0</v>
      </c>
      <c r="BM96" s="5">
        <v>0</v>
      </c>
      <c r="BN96" s="5">
        <v>0</v>
      </c>
      <c r="BO96" s="19"/>
      <c r="BP96" s="6">
        <v>1</v>
      </c>
      <c r="BQ96" s="6">
        <v>2789876</v>
      </c>
      <c r="BR96" s="6">
        <v>1</v>
      </c>
      <c r="BS96" s="6">
        <v>8211700</v>
      </c>
      <c r="BT96" s="6">
        <v>0</v>
      </c>
      <c r="BU96" s="6">
        <v>0</v>
      </c>
      <c r="BV96" s="6">
        <v>8211700</v>
      </c>
      <c r="BW96" s="6">
        <v>-5421824</v>
      </c>
      <c r="BX96" s="6">
        <v>38</v>
      </c>
      <c r="BY96" s="6">
        <v>150233173</v>
      </c>
      <c r="BZ96" s="19"/>
      <c r="CA96" s="5">
        <v>1</v>
      </c>
      <c r="CB96" s="5">
        <v>2688324</v>
      </c>
      <c r="CC96" s="5">
        <v>1</v>
      </c>
      <c r="CD96" s="5">
        <v>2899300</v>
      </c>
      <c r="CE96" s="5">
        <v>0</v>
      </c>
      <c r="CF96" s="5">
        <v>0</v>
      </c>
      <c r="CG96" s="5">
        <v>2899300</v>
      </c>
      <c r="CH96" s="5">
        <v>-210976</v>
      </c>
      <c r="CI96" s="5">
        <v>25</v>
      </c>
      <c r="CJ96" s="5">
        <v>67532414</v>
      </c>
      <c r="CK96" s="19"/>
      <c r="CL96" s="5">
        <v>0</v>
      </c>
      <c r="CM96" s="5">
        <v>0</v>
      </c>
      <c r="CN96" s="5">
        <v>0</v>
      </c>
      <c r="CO96" s="5">
        <v>0</v>
      </c>
      <c r="CP96" s="5">
        <v>0</v>
      </c>
      <c r="CQ96" s="5">
        <v>0</v>
      </c>
      <c r="CR96" s="5">
        <v>0</v>
      </c>
      <c r="CS96" s="5">
        <v>0</v>
      </c>
      <c r="CT96" s="5">
        <v>0</v>
      </c>
      <c r="CU96" s="5">
        <v>0</v>
      </c>
      <c r="CV96" s="19"/>
      <c r="CW96" s="5">
        <v>0</v>
      </c>
      <c r="CX96" s="5">
        <v>0</v>
      </c>
      <c r="CY96" s="5">
        <v>0</v>
      </c>
      <c r="CZ96" s="5">
        <v>0</v>
      </c>
      <c r="DA96" s="5">
        <v>0</v>
      </c>
      <c r="DB96" s="5">
        <v>0</v>
      </c>
      <c r="DC96" s="5">
        <v>0</v>
      </c>
      <c r="DD96" s="5">
        <v>0</v>
      </c>
      <c r="DE96" s="5">
        <v>0</v>
      </c>
      <c r="DF96" s="5">
        <v>0</v>
      </c>
      <c r="DG96" s="19"/>
      <c r="DH96" s="5">
        <v>1</v>
      </c>
      <c r="DI96" s="5">
        <v>3199960</v>
      </c>
      <c r="DJ96" s="5">
        <v>2</v>
      </c>
      <c r="DK96" s="5">
        <v>3999980</v>
      </c>
      <c r="DL96" s="5">
        <v>0</v>
      </c>
      <c r="DM96" s="5">
        <v>0</v>
      </c>
      <c r="DN96" s="5">
        <v>3999980</v>
      </c>
      <c r="DO96" s="5">
        <v>-800020</v>
      </c>
      <c r="DP96" s="5">
        <v>13</v>
      </c>
      <c r="DQ96" s="5">
        <v>38399690</v>
      </c>
      <c r="DR96" s="19"/>
      <c r="DS96" s="5">
        <v>3</v>
      </c>
      <c r="DT96" s="5">
        <v>352870</v>
      </c>
      <c r="DU96" s="5">
        <v>3</v>
      </c>
      <c r="DV96" s="5">
        <v>89843</v>
      </c>
      <c r="DW96" s="5">
        <v>0</v>
      </c>
      <c r="DX96" s="5">
        <v>82411</v>
      </c>
      <c r="DY96" s="5">
        <v>172254</v>
      </c>
      <c r="DZ96" s="5">
        <v>180615</v>
      </c>
      <c r="EA96" s="5">
        <v>216</v>
      </c>
      <c r="EB96" s="5">
        <v>17279350</v>
      </c>
      <c r="EC96" s="19"/>
      <c r="ED96" s="5"/>
      <c r="EE96" s="5">
        <v>0</v>
      </c>
      <c r="EF96" s="5"/>
      <c r="EG96" s="5">
        <v>78800</v>
      </c>
      <c r="EH96" s="5">
        <v>0</v>
      </c>
      <c r="EI96" s="5">
        <v>0</v>
      </c>
      <c r="EJ96" s="5">
        <v>78800</v>
      </c>
      <c r="EK96" s="5">
        <v>-78800</v>
      </c>
      <c r="EL96" s="5"/>
      <c r="EM96" s="5">
        <v>2914990</v>
      </c>
    </row>
    <row r="97" spans="1:166" s="93" customFormat="1" ht="17.25" customHeight="1" x14ac:dyDescent="0.15">
      <c r="A97" s="154" t="s">
        <v>307</v>
      </c>
      <c r="B97" s="5">
        <v>11</v>
      </c>
      <c r="C97" s="5">
        <v>14899176</v>
      </c>
      <c r="D97" s="5">
        <v>5</v>
      </c>
      <c r="E97" s="5">
        <v>6386133</v>
      </c>
      <c r="F97" s="5">
        <v>0</v>
      </c>
      <c r="G97" s="5">
        <v>108096</v>
      </c>
      <c r="H97" s="5">
        <v>6494229</v>
      </c>
      <c r="I97" s="5">
        <v>8404946</v>
      </c>
      <c r="J97" s="5">
        <v>562</v>
      </c>
      <c r="K97" s="5">
        <v>1187962553</v>
      </c>
      <c r="L97" s="19"/>
      <c r="M97" s="5">
        <v>11</v>
      </c>
      <c r="N97" s="5">
        <v>14899176</v>
      </c>
      <c r="O97" s="5">
        <v>5</v>
      </c>
      <c r="P97" s="5">
        <v>6386133</v>
      </c>
      <c r="Q97" s="5">
        <v>0</v>
      </c>
      <c r="R97" s="5">
        <v>108096</v>
      </c>
      <c r="S97" s="5">
        <v>6494229</v>
      </c>
      <c r="T97" s="5">
        <v>8404946</v>
      </c>
      <c r="U97" s="5">
        <v>562</v>
      </c>
      <c r="V97" s="5">
        <v>1185047563</v>
      </c>
      <c r="W97" s="19"/>
      <c r="X97" s="5">
        <v>2</v>
      </c>
      <c r="Y97" s="5">
        <v>2278800</v>
      </c>
      <c r="Z97" s="5">
        <v>0</v>
      </c>
      <c r="AA97" s="5">
        <v>0</v>
      </c>
      <c r="AB97" s="5">
        <v>0</v>
      </c>
      <c r="AC97" s="5">
        <v>0</v>
      </c>
      <c r="AD97" s="5">
        <v>0</v>
      </c>
      <c r="AE97" s="5">
        <v>2278800</v>
      </c>
      <c r="AF97" s="5">
        <v>217</v>
      </c>
      <c r="AG97" s="5">
        <v>565866337</v>
      </c>
      <c r="AH97" s="19"/>
      <c r="AI97" s="5">
        <v>2</v>
      </c>
      <c r="AJ97" s="5">
        <v>3138545</v>
      </c>
      <c r="AK97" s="5">
        <v>0</v>
      </c>
      <c r="AL97" s="5">
        <v>0</v>
      </c>
      <c r="AM97" s="5">
        <v>0</v>
      </c>
      <c r="AN97" s="5">
        <v>0</v>
      </c>
      <c r="AO97" s="5">
        <v>0</v>
      </c>
      <c r="AP97" s="5">
        <v>3138545</v>
      </c>
      <c r="AQ97" s="5">
        <v>41</v>
      </c>
      <c r="AR97" s="5">
        <v>332964197</v>
      </c>
      <c r="AS97" s="19"/>
      <c r="AT97" s="5">
        <v>0</v>
      </c>
      <c r="AU97" s="5">
        <v>0</v>
      </c>
      <c r="AV97" s="5">
        <v>0</v>
      </c>
      <c r="AW97" s="5">
        <v>0</v>
      </c>
      <c r="AX97" s="5">
        <v>0</v>
      </c>
      <c r="AY97" s="5">
        <v>20100</v>
      </c>
      <c r="AZ97" s="5">
        <v>20100</v>
      </c>
      <c r="BA97" s="5">
        <v>-20100</v>
      </c>
      <c r="BB97" s="5">
        <v>10</v>
      </c>
      <c r="BC97" s="5">
        <v>9764700</v>
      </c>
      <c r="BD97" s="19"/>
      <c r="BE97" s="5">
        <v>0</v>
      </c>
      <c r="BF97" s="5">
        <v>0</v>
      </c>
      <c r="BG97" s="5">
        <v>0</v>
      </c>
      <c r="BH97" s="5">
        <v>0</v>
      </c>
      <c r="BI97" s="5">
        <v>0</v>
      </c>
      <c r="BJ97" s="5">
        <v>0</v>
      </c>
      <c r="BK97" s="5">
        <v>0</v>
      </c>
      <c r="BL97" s="5">
        <v>0</v>
      </c>
      <c r="BM97" s="5">
        <v>0</v>
      </c>
      <c r="BN97" s="5">
        <v>0</v>
      </c>
      <c r="BO97" s="19"/>
      <c r="BP97" s="6">
        <v>1</v>
      </c>
      <c r="BQ97" s="6">
        <v>2401021</v>
      </c>
      <c r="BR97" s="6">
        <v>0</v>
      </c>
      <c r="BS97" s="6">
        <v>0</v>
      </c>
      <c r="BT97" s="6">
        <v>0</v>
      </c>
      <c r="BU97" s="6">
        <v>0</v>
      </c>
      <c r="BV97" s="6">
        <v>0</v>
      </c>
      <c r="BW97" s="6">
        <v>2401021</v>
      </c>
      <c r="BX97" s="6">
        <v>39</v>
      </c>
      <c r="BY97" s="6">
        <v>152634195</v>
      </c>
      <c r="BZ97" s="19"/>
      <c r="CA97" s="5">
        <v>1</v>
      </c>
      <c r="CB97" s="5">
        <v>2739479</v>
      </c>
      <c r="CC97" s="5">
        <v>1</v>
      </c>
      <c r="CD97" s="5">
        <v>3104730</v>
      </c>
      <c r="CE97" s="5">
        <v>0</v>
      </c>
      <c r="CF97" s="5">
        <v>0</v>
      </c>
      <c r="CG97" s="5">
        <v>3104730</v>
      </c>
      <c r="CH97" s="5">
        <v>-365250</v>
      </c>
      <c r="CI97" s="5">
        <v>25</v>
      </c>
      <c r="CJ97" s="5">
        <v>67167163</v>
      </c>
      <c r="CK97" s="19"/>
      <c r="CL97" s="5">
        <v>0</v>
      </c>
      <c r="CM97" s="5">
        <v>0</v>
      </c>
      <c r="CN97" s="5">
        <v>0</v>
      </c>
      <c r="CO97" s="5">
        <v>0</v>
      </c>
      <c r="CP97" s="5">
        <v>0</v>
      </c>
      <c r="CQ97" s="5">
        <v>0</v>
      </c>
      <c r="CR97" s="5">
        <v>0</v>
      </c>
      <c r="CS97" s="5">
        <v>0</v>
      </c>
      <c r="CT97" s="5">
        <v>0</v>
      </c>
      <c r="CU97" s="5">
        <v>0</v>
      </c>
      <c r="CV97" s="19"/>
      <c r="CW97" s="5">
        <v>0</v>
      </c>
      <c r="CX97" s="5">
        <v>0</v>
      </c>
      <c r="CY97" s="5">
        <v>0</v>
      </c>
      <c r="CZ97" s="5">
        <v>0</v>
      </c>
      <c r="DA97" s="5">
        <v>0</v>
      </c>
      <c r="DB97" s="5">
        <v>0</v>
      </c>
      <c r="DC97" s="5">
        <v>0</v>
      </c>
      <c r="DD97" s="5">
        <v>0</v>
      </c>
      <c r="DE97" s="5">
        <v>0</v>
      </c>
      <c r="DF97" s="5">
        <v>0</v>
      </c>
      <c r="DG97" s="19"/>
      <c r="DH97" s="5">
        <v>2</v>
      </c>
      <c r="DI97" s="5">
        <v>3899970</v>
      </c>
      <c r="DJ97" s="5">
        <v>1</v>
      </c>
      <c r="DK97" s="5">
        <v>3199990</v>
      </c>
      <c r="DL97" s="5">
        <v>0</v>
      </c>
      <c r="DM97" s="5">
        <v>0</v>
      </c>
      <c r="DN97" s="5">
        <v>3199990</v>
      </c>
      <c r="DO97" s="5">
        <v>699980</v>
      </c>
      <c r="DP97" s="5">
        <v>14</v>
      </c>
      <c r="DQ97" s="5">
        <v>39099670</v>
      </c>
      <c r="DR97" s="19"/>
      <c r="DS97" s="5">
        <v>3</v>
      </c>
      <c r="DT97" s="5">
        <v>441360</v>
      </c>
      <c r="DU97" s="5">
        <v>3</v>
      </c>
      <c r="DV97" s="5">
        <v>81413</v>
      </c>
      <c r="DW97" s="5">
        <v>0</v>
      </c>
      <c r="DX97" s="5">
        <v>87996</v>
      </c>
      <c r="DY97" s="5">
        <v>169410</v>
      </c>
      <c r="DZ97" s="5">
        <v>271951</v>
      </c>
      <c r="EA97" s="5">
        <v>216</v>
      </c>
      <c r="EB97" s="5">
        <v>17551301</v>
      </c>
      <c r="EC97" s="19"/>
      <c r="ED97" s="5"/>
      <c r="EE97" s="5">
        <v>0</v>
      </c>
      <c r="EF97" s="5"/>
      <c r="EG97" s="5">
        <v>0</v>
      </c>
      <c r="EH97" s="5">
        <v>0</v>
      </c>
      <c r="EI97" s="5">
        <v>0</v>
      </c>
      <c r="EJ97" s="5">
        <v>0</v>
      </c>
      <c r="EK97" s="5">
        <v>0</v>
      </c>
      <c r="EL97" s="5"/>
      <c r="EM97" s="5">
        <v>2914990</v>
      </c>
    </row>
    <row r="98" spans="1:166" s="93" customFormat="1" ht="17.25" customHeight="1" x14ac:dyDescent="0.15">
      <c r="A98" s="7">
        <v>2025.11</v>
      </c>
      <c r="B98" s="5">
        <v>6</v>
      </c>
      <c r="C98" s="5">
        <v>16099662</v>
      </c>
      <c r="D98" s="5">
        <v>5</v>
      </c>
      <c r="E98" s="5">
        <v>6224391</v>
      </c>
      <c r="F98" s="5">
        <v>0</v>
      </c>
      <c r="G98" s="5">
        <v>137663</v>
      </c>
      <c r="H98" s="5">
        <v>6362054</v>
      </c>
      <c r="I98" s="5">
        <v>9737608</v>
      </c>
      <c r="J98" s="5">
        <v>563</v>
      </c>
      <c r="K98" s="5">
        <v>1197700161</v>
      </c>
      <c r="L98" s="19"/>
      <c r="M98" s="5">
        <v>6</v>
      </c>
      <c r="N98" s="5">
        <v>16099662</v>
      </c>
      <c r="O98" s="5">
        <v>5</v>
      </c>
      <c r="P98" s="5">
        <v>6224391</v>
      </c>
      <c r="Q98" s="5">
        <v>0</v>
      </c>
      <c r="R98" s="5">
        <v>137663</v>
      </c>
      <c r="S98" s="5">
        <v>6362054</v>
      </c>
      <c r="T98" s="5">
        <v>9737608</v>
      </c>
      <c r="U98" s="5">
        <v>563</v>
      </c>
      <c r="V98" s="5">
        <v>1194785171</v>
      </c>
      <c r="W98" s="19"/>
      <c r="X98" s="5">
        <v>0</v>
      </c>
      <c r="Y98" s="5">
        <v>2984800</v>
      </c>
      <c r="Z98" s="5">
        <v>0</v>
      </c>
      <c r="AA98" s="5">
        <v>0</v>
      </c>
      <c r="AB98" s="5">
        <v>0</v>
      </c>
      <c r="AC98" s="5">
        <v>0</v>
      </c>
      <c r="AD98" s="5">
        <v>0</v>
      </c>
      <c r="AE98" s="5">
        <v>2984800</v>
      </c>
      <c r="AF98" s="5">
        <v>217</v>
      </c>
      <c r="AG98" s="5">
        <v>568851137</v>
      </c>
      <c r="AH98" s="19"/>
      <c r="AI98" s="5">
        <v>0</v>
      </c>
      <c r="AJ98" s="5">
        <v>3018145</v>
      </c>
      <c r="AK98" s="5">
        <v>0</v>
      </c>
      <c r="AL98" s="5">
        <v>0</v>
      </c>
      <c r="AM98" s="5">
        <v>0</v>
      </c>
      <c r="AN98" s="5">
        <v>0</v>
      </c>
      <c r="AO98" s="5">
        <v>0</v>
      </c>
      <c r="AP98" s="5">
        <v>3018145</v>
      </c>
      <c r="AQ98" s="5">
        <v>41</v>
      </c>
      <c r="AR98" s="5">
        <v>335982342</v>
      </c>
      <c r="AS98" s="19"/>
      <c r="AT98" s="5">
        <v>0</v>
      </c>
      <c r="AU98" s="5">
        <v>249600</v>
      </c>
      <c r="AV98" s="5">
        <v>0</v>
      </c>
      <c r="AW98" s="5">
        <v>0</v>
      </c>
      <c r="AX98" s="5">
        <v>0</v>
      </c>
      <c r="AY98" s="5">
        <v>20100</v>
      </c>
      <c r="AZ98" s="5">
        <v>20100</v>
      </c>
      <c r="BA98" s="5">
        <v>229500</v>
      </c>
      <c r="BB98" s="5">
        <v>10</v>
      </c>
      <c r="BC98" s="5">
        <v>9994200</v>
      </c>
      <c r="BD98" s="19"/>
      <c r="BE98" s="5">
        <v>0</v>
      </c>
      <c r="BF98" s="5">
        <v>0</v>
      </c>
      <c r="BG98" s="5">
        <v>0</v>
      </c>
      <c r="BH98" s="5">
        <v>0</v>
      </c>
      <c r="BI98" s="5">
        <v>0</v>
      </c>
      <c r="BJ98" s="5">
        <v>0</v>
      </c>
      <c r="BK98" s="5">
        <v>0</v>
      </c>
      <c r="BL98" s="5">
        <v>0</v>
      </c>
      <c r="BM98" s="5">
        <v>0</v>
      </c>
      <c r="BN98" s="5">
        <v>0</v>
      </c>
      <c r="BO98" s="19"/>
      <c r="BP98" s="6">
        <v>0</v>
      </c>
      <c r="BQ98" s="6">
        <v>2557883</v>
      </c>
      <c r="BR98" s="6">
        <v>0</v>
      </c>
      <c r="BS98" s="6">
        <v>0</v>
      </c>
      <c r="BT98" s="6">
        <v>0</v>
      </c>
      <c r="BU98" s="6">
        <v>0</v>
      </c>
      <c r="BV98" s="6">
        <v>0</v>
      </c>
      <c r="BW98" s="6">
        <v>2557883</v>
      </c>
      <c r="BX98" s="6">
        <v>39</v>
      </c>
      <c r="BY98" s="6">
        <v>155192077</v>
      </c>
      <c r="BZ98" s="19"/>
      <c r="CA98" s="5">
        <v>1</v>
      </c>
      <c r="CB98" s="5">
        <v>2938234</v>
      </c>
      <c r="CC98" s="5">
        <v>1</v>
      </c>
      <c r="CD98" s="5">
        <v>2942755</v>
      </c>
      <c r="CE98" s="5">
        <v>0</v>
      </c>
      <c r="CF98" s="5">
        <v>0</v>
      </c>
      <c r="CG98" s="5">
        <v>2942755</v>
      </c>
      <c r="CH98" s="5">
        <v>-4522</v>
      </c>
      <c r="CI98" s="5">
        <v>25</v>
      </c>
      <c r="CJ98" s="5">
        <v>67162642</v>
      </c>
      <c r="CK98" s="19"/>
      <c r="CL98" s="5">
        <v>0</v>
      </c>
      <c r="CM98" s="5">
        <v>0</v>
      </c>
      <c r="CN98" s="5">
        <v>0</v>
      </c>
      <c r="CO98" s="5">
        <v>0</v>
      </c>
      <c r="CP98" s="5">
        <v>0</v>
      </c>
      <c r="CQ98" s="5">
        <v>0</v>
      </c>
      <c r="CR98" s="5">
        <v>0</v>
      </c>
      <c r="CS98" s="5">
        <v>0</v>
      </c>
      <c r="CT98" s="5">
        <v>0</v>
      </c>
      <c r="CU98" s="5">
        <v>0</v>
      </c>
      <c r="CV98" s="19"/>
      <c r="CW98" s="5">
        <v>0</v>
      </c>
      <c r="CX98" s="5">
        <v>0</v>
      </c>
      <c r="CY98" s="5">
        <v>0</v>
      </c>
      <c r="CZ98" s="5">
        <v>0</v>
      </c>
      <c r="DA98" s="5">
        <v>0</v>
      </c>
      <c r="DB98" s="5">
        <v>0</v>
      </c>
      <c r="DC98" s="5">
        <v>0</v>
      </c>
      <c r="DD98" s="5">
        <v>0</v>
      </c>
      <c r="DE98" s="5">
        <v>0</v>
      </c>
      <c r="DF98" s="5">
        <v>0</v>
      </c>
      <c r="DG98" s="19"/>
      <c r="DH98" s="5">
        <v>2</v>
      </c>
      <c r="DI98" s="5">
        <v>3899960</v>
      </c>
      <c r="DJ98" s="5">
        <v>1</v>
      </c>
      <c r="DK98" s="5">
        <v>3199980</v>
      </c>
      <c r="DL98" s="5">
        <v>0</v>
      </c>
      <c r="DM98" s="5">
        <v>0</v>
      </c>
      <c r="DN98" s="5">
        <v>3199980</v>
      </c>
      <c r="DO98" s="5">
        <v>699980</v>
      </c>
      <c r="DP98" s="5">
        <v>15</v>
      </c>
      <c r="DQ98" s="5">
        <v>39799650</v>
      </c>
      <c r="DR98" s="19"/>
      <c r="DS98" s="5">
        <v>3</v>
      </c>
      <c r="DT98" s="5">
        <v>451041</v>
      </c>
      <c r="DU98" s="5">
        <v>3</v>
      </c>
      <c r="DV98" s="5">
        <v>81656</v>
      </c>
      <c r="DW98" s="5">
        <v>0</v>
      </c>
      <c r="DX98" s="5">
        <v>117563</v>
      </c>
      <c r="DY98" s="5">
        <v>199218</v>
      </c>
      <c r="DZ98" s="5">
        <v>251822</v>
      </c>
      <c r="EA98" s="5">
        <v>216</v>
      </c>
      <c r="EB98" s="5">
        <v>17803123</v>
      </c>
      <c r="EC98" s="19"/>
      <c r="ED98" s="5"/>
      <c r="EE98" s="5">
        <v>0</v>
      </c>
      <c r="EF98" s="5"/>
      <c r="EG98" s="5">
        <v>0</v>
      </c>
      <c r="EH98" s="5">
        <v>0</v>
      </c>
      <c r="EI98" s="5">
        <v>0</v>
      </c>
      <c r="EJ98" s="5">
        <v>0</v>
      </c>
      <c r="EK98" s="5">
        <v>0</v>
      </c>
      <c r="EL98" s="5"/>
      <c r="EM98" s="5">
        <v>2914990</v>
      </c>
    </row>
    <row r="99" spans="1:166" s="93" customFormat="1" ht="17.25" hidden="1" customHeight="1" x14ac:dyDescent="0.15">
      <c r="A99" s="7">
        <v>2025.12</v>
      </c>
      <c r="B99" s="5"/>
      <c r="C99" s="5"/>
      <c r="D99" s="5"/>
      <c r="E99" s="5"/>
      <c r="F99" s="5"/>
      <c r="G99" s="5"/>
      <c r="H99" s="5"/>
      <c r="I99" s="5"/>
      <c r="J99" s="5"/>
      <c r="K99" s="5"/>
      <c r="L99" s="19"/>
      <c r="M99" s="5"/>
      <c r="N99" s="5"/>
      <c r="O99" s="5"/>
      <c r="P99" s="5"/>
      <c r="Q99" s="5"/>
      <c r="R99" s="5"/>
      <c r="S99" s="5"/>
      <c r="T99" s="5"/>
      <c r="U99" s="5"/>
      <c r="V99" s="5"/>
      <c r="W99" s="19"/>
      <c r="X99" s="5"/>
      <c r="Y99" s="5"/>
      <c r="Z99" s="5"/>
      <c r="AA99" s="5"/>
      <c r="AB99" s="5"/>
      <c r="AC99" s="5"/>
      <c r="AD99" s="5"/>
      <c r="AE99" s="5"/>
      <c r="AF99" s="5"/>
      <c r="AG99" s="5"/>
      <c r="AH99" s="19"/>
      <c r="AI99" s="5"/>
      <c r="AJ99" s="5"/>
      <c r="AK99" s="5"/>
      <c r="AL99" s="5"/>
      <c r="AM99" s="5"/>
      <c r="AN99" s="5"/>
      <c r="AO99" s="5"/>
      <c r="AP99" s="5"/>
      <c r="AQ99" s="5"/>
      <c r="AR99" s="5"/>
      <c r="AS99" s="19"/>
      <c r="AT99" s="5"/>
      <c r="AU99" s="5"/>
      <c r="AV99" s="5"/>
      <c r="AW99" s="5"/>
      <c r="AX99" s="5"/>
      <c r="AY99" s="5"/>
      <c r="AZ99" s="5"/>
      <c r="BA99" s="5"/>
      <c r="BB99" s="5"/>
      <c r="BC99" s="5"/>
      <c r="BD99" s="19"/>
      <c r="BE99" s="5"/>
      <c r="BF99" s="5"/>
      <c r="BG99" s="5"/>
      <c r="BH99" s="5"/>
      <c r="BI99" s="5"/>
      <c r="BJ99" s="5"/>
      <c r="BK99" s="5"/>
      <c r="BL99" s="5"/>
      <c r="BM99" s="5"/>
      <c r="BN99" s="5"/>
      <c r="BO99" s="19"/>
      <c r="BP99" s="6"/>
      <c r="BQ99" s="6"/>
      <c r="BR99" s="6"/>
      <c r="BS99" s="6"/>
      <c r="BT99" s="6"/>
      <c r="BU99" s="6"/>
      <c r="BV99" s="6"/>
      <c r="BW99" s="6"/>
      <c r="BX99" s="6"/>
      <c r="BY99" s="6"/>
      <c r="BZ99" s="19"/>
      <c r="CA99" s="5"/>
      <c r="CB99" s="5"/>
      <c r="CC99" s="5"/>
      <c r="CD99" s="5"/>
      <c r="CE99" s="5"/>
      <c r="CF99" s="5"/>
      <c r="CG99" s="5"/>
      <c r="CH99" s="5"/>
      <c r="CI99" s="5"/>
      <c r="CJ99" s="5"/>
      <c r="CK99" s="19"/>
      <c r="CL99" s="5"/>
      <c r="CM99" s="5"/>
      <c r="CN99" s="5"/>
      <c r="CO99" s="5"/>
      <c r="CP99" s="5"/>
      <c r="CQ99" s="5"/>
      <c r="CR99" s="5"/>
      <c r="CS99" s="5"/>
      <c r="CT99" s="5"/>
      <c r="CU99" s="5"/>
      <c r="CV99" s="19"/>
      <c r="CW99" s="5"/>
      <c r="CX99" s="5"/>
      <c r="CY99" s="5"/>
      <c r="CZ99" s="5"/>
      <c r="DA99" s="5"/>
      <c r="DB99" s="5"/>
      <c r="DC99" s="5"/>
      <c r="DD99" s="5"/>
      <c r="DE99" s="5"/>
      <c r="DF99" s="5"/>
      <c r="DG99" s="19"/>
      <c r="DH99" s="5"/>
      <c r="DI99" s="5"/>
      <c r="DJ99" s="5"/>
      <c r="DK99" s="5"/>
      <c r="DL99" s="5"/>
      <c r="DM99" s="5"/>
      <c r="DN99" s="5"/>
      <c r="DO99" s="5"/>
      <c r="DP99" s="5"/>
      <c r="DQ99" s="5"/>
      <c r="DR99" s="19"/>
      <c r="DS99" s="5"/>
      <c r="DT99" s="5"/>
      <c r="DU99" s="5"/>
      <c r="DV99" s="5"/>
      <c r="DW99" s="5"/>
      <c r="DX99" s="5"/>
      <c r="DY99" s="5"/>
      <c r="DZ99" s="5"/>
      <c r="EA99" s="5"/>
      <c r="EB99" s="5"/>
      <c r="EC99" s="19"/>
      <c r="ED99" s="5"/>
      <c r="EE99" s="5"/>
      <c r="EF99" s="5"/>
      <c r="EG99" s="5"/>
      <c r="EH99" s="5"/>
      <c r="EI99" s="5"/>
      <c r="EJ99" s="5"/>
      <c r="EK99" s="5"/>
      <c r="EL99" s="5"/>
      <c r="EM99" s="5"/>
    </row>
    <row r="100" spans="1:166" s="93" customFormat="1" ht="17.25" hidden="1" customHeight="1" x14ac:dyDescent="0.15">
      <c r="A100" s="7">
        <v>2026.01</v>
      </c>
      <c r="B100" s="5"/>
      <c r="C100" s="5"/>
      <c r="D100" s="5"/>
      <c r="E100" s="5"/>
      <c r="F100" s="5"/>
      <c r="G100" s="5"/>
      <c r="H100" s="5"/>
      <c r="I100" s="5"/>
      <c r="J100" s="5"/>
      <c r="K100" s="5"/>
      <c r="L100" s="19"/>
      <c r="M100" s="5"/>
      <c r="N100" s="5"/>
      <c r="O100" s="5"/>
      <c r="P100" s="5"/>
      <c r="Q100" s="5"/>
      <c r="R100" s="5"/>
      <c r="S100" s="5"/>
      <c r="T100" s="5"/>
      <c r="U100" s="5"/>
      <c r="V100" s="5"/>
      <c r="W100" s="19"/>
      <c r="X100" s="5"/>
      <c r="Y100" s="5"/>
      <c r="Z100" s="5"/>
      <c r="AA100" s="5"/>
      <c r="AB100" s="5"/>
      <c r="AC100" s="5"/>
      <c r="AD100" s="5"/>
      <c r="AE100" s="5"/>
      <c r="AF100" s="5"/>
      <c r="AG100" s="5"/>
      <c r="AH100" s="19"/>
      <c r="AI100" s="5"/>
      <c r="AJ100" s="5"/>
      <c r="AK100" s="5"/>
      <c r="AL100" s="5"/>
      <c r="AM100" s="5"/>
      <c r="AN100" s="5"/>
      <c r="AO100" s="5"/>
      <c r="AP100" s="5"/>
      <c r="AQ100" s="5"/>
      <c r="AR100" s="5"/>
      <c r="AS100" s="19"/>
      <c r="AT100" s="5"/>
      <c r="AU100" s="5"/>
      <c r="AV100" s="5"/>
      <c r="AW100" s="5"/>
      <c r="AX100" s="5"/>
      <c r="AY100" s="5"/>
      <c r="AZ100" s="5"/>
      <c r="BA100" s="5"/>
      <c r="BB100" s="5"/>
      <c r="BC100" s="5"/>
      <c r="BD100" s="19"/>
      <c r="BE100" s="5"/>
      <c r="BF100" s="5"/>
      <c r="BG100" s="5"/>
      <c r="BH100" s="5"/>
      <c r="BI100" s="5"/>
      <c r="BJ100" s="5"/>
      <c r="BK100" s="5"/>
      <c r="BL100" s="5"/>
      <c r="BM100" s="5"/>
      <c r="BN100" s="5"/>
      <c r="BO100" s="19"/>
      <c r="BP100" s="6"/>
      <c r="BQ100" s="6"/>
      <c r="BR100" s="6"/>
      <c r="BS100" s="6"/>
      <c r="BT100" s="6"/>
      <c r="BU100" s="6"/>
      <c r="BV100" s="6"/>
      <c r="BW100" s="6"/>
      <c r="BX100" s="6"/>
      <c r="BY100" s="6"/>
      <c r="BZ100" s="19"/>
      <c r="CA100" s="5"/>
      <c r="CB100" s="5"/>
      <c r="CC100" s="5"/>
      <c r="CD100" s="5"/>
      <c r="CE100" s="5"/>
      <c r="CF100" s="5"/>
      <c r="CG100" s="5"/>
      <c r="CH100" s="5"/>
      <c r="CI100" s="5"/>
      <c r="CJ100" s="5"/>
      <c r="CK100" s="19"/>
      <c r="CL100" s="5"/>
      <c r="CM100" s="5"/>
      <c r="CN100" s="5"/>
      <c r="CO100" s="5"/>
      <c r="CP100" s="5"/>
      <c r="CQ100" s="5"/>
      <c r="CR100" s="5"/>
      <c r="CS100" s="5"/>
      <c r="CT100" s="5"/>
      <c r="CU100" s="5"/>
      <c r="CV100" s="19"/>
      <c r="CW100" s="5"/>
      <c r="CX100" s="5"/>
      <c r="CY100" s="5"/>
      <c r="CZ100" s="5"/>
      <c r="DA100" s="5"/>
      <c r="DB100" s="5"/>
      <c r="DC100" s="5"/>
      <c r="DD100" s="5"/>
      <c r="DE100" s="5"/>
      <c r="DF100" s="5"/>
      <c r="DG100" s="19"/>
      <c r="DH100" s="5"/>
      <c r="DI100" s="5"/>
      <c r="DJ100" s="5"/>
      <c r="DK100" s="5"/>
      <c r="DL100" s="5"/>
      <c r="DM100" s="5"/>
      <c r="DN100" s="5"/>
      <c r="DO100" s="5"/>
      <c r="DP100" s="5"/>
      <c r="DQ100" s="5"/>
      <c r="DR100" s="19"/>
      <c r="DS100" s="5"/>
      <c r="DT100" s="5"/>
      <c r="DU100" s="5"/>
      <c r="DV100" s="5"/>
      <c r="DW100" s="5"/>
      <c r="DX100" s="5"/>
      <c r="DY100" s="5"/>
      <c r="DZ100" s="5"/>
      <c r="EA100" s="5"/>
      <c r="EB100" s="5"/>
      <c r="EC100" s="19"/>
      <c r="ED100" s="5"/>
      <c r="EE100" s="5"/>
      <c r="EF100" s="5"/>
      <c r="EG100" s="5"/>
      <c r="EH100" s="5"/>
      <c r="EI100" s="5"/>
      <c r="EJ100" s="5"/>
      <c r="EK100" s="5"/>
      <c r="EL100" s="5"/>
      <c r="EM100" s="5"/>
    </row>
    <row r="101" spans="1:166" s="93" customFormat="1" ht="17.25" hidden="1" customHeight="1" x14ac:dyDescent="0.15">
      <c r="A101" s="7">
        <v>2026.02</v>
      </c>
      <c r="B101" s="5"/>
      <c r="C101" s="5"/>
      <c r="D101" s="5"/>
      <c r="E101" s="5"/>
      <c r="F101" s="5"/>
      <c r="G101" s="5"/>
      <c r="H101" s="5"/>
      <c r="I101" s="5"/>
      <c r="J101" s="5"/>
      <c r="K101" s="5"/>
      <c r="L101" s="19"/>
      <c r="M101" s="5"/>
      <c r="N101" s="5"/>
      <c r="O101" s="5"/>
      <c r="P101" s="5"/>
      <c r="Q101" s="5"/>
      <c r="R101" s="5"/>
      <c r="S101" s="5"/>
      <c r="T101" s="5"/>
      <c r="U101" s="5"/>
      <c r="V101" s="5"/>
      <c r="W101" s="19"/>
      <c r="X101" s="5"/>
      <c r="Y101" s="5"/>
      <c r="Z101" s="5"/>
      <c r="AA101" s="5"/>
      <c r="AB101" s="5"/>
      <c r="AC101" s="5"/>
      <c r="AD101" s="5"/>
      <c r="AE101" s="5"/>
      <c r="AF101" s="5"/>
      <c r="AG101" s="5"/>
      <c r="AH101" s="19"/>
      <c r="AI101" s="5"/>
      <c r="AJ101" s="5"/>
      <c r="AK101" s="5"/>
      <c r="AL101" s="5"/>
      <c r="AM101" s="5"/>
      <c r="AN101" s="5"/>
      <c r="AO101" s="5"/>
      <c r="AP101" s="5"/>
      <c r="AQ101" s="5"/>
      <c r="AR101" s="5"/>
      <c r="AS101" s="19"/>
      <c r="AT101" s="5"/>
      <c r="AU101" s="5"/>
      <c r="AV101" s="5"/>
      <c r="AW101" s="5"/>
      <c r="AX101" s="5"/>
      <c r="AY101" s="5"/>
      <c r="AZ101" s="5"/>
      <c r="BA101" s="5"/>
      <c r="BB101" s="5"/>
      <c r="BC101" s="5"/>
      <c r="BD101" s="19"/>
      <c r="BE101" s="5"/>
      <c r="BF101" s="5"/>
      <c r="BG101" s="5"/>
      <c r="BH101" s="5"/>
      <c r="BI101" s="5"/>
      <c r="BJ101" s="5"/>
      <c r="BK101" s="5"/>
      <c r="BL101" s="5"/>
      <c r="BM101" s="5"/>
      <c r="BN101" s="5"/>
      <c r="BO101" s="19"/>
      <c r="BP101" s="6"/>
      <c r="BQ101" s="6"/>
      <c r="BR101" s="6"/>
      <c r="BS101" s="6"/>
      <c r="BT101" s="6"/>
      <c r="BU101" s="6"/>
      <c r="BV101" s="6"/>
      <c r="BW101" s="6"/>
      <c r="BX101" s="6"/>
      <c r="BY101" s="6"/>
      <c r="BZ101" s="19"/>
      <c r="CA101" s="5"/>
      <c r="CB101" s="5"/>
      <c r="CC101" s="5"/>
      <c r="CD101" s="5"/>
      <c r="CE101" s="5"/>
      <c r="CF101" s="5"/>
      <c r="CG101" s="5"/>
      <c r="CH101" s="5"/>
      <c r="CI101" s="5"/>
      <c r="CJ101" s="5"/>
      <c r="CK101" s="19"/>
      <c r="CL101" s="5"/>
      <c r="CM101" s="5"/>
      <c r="CN101" s="5"/>
      <c r="CO101" s="5"/>
      <c r="CP101" s="5"/>
      <c r="CQ101" s="5"/>
      <c r="CR101" s="5"/>
      <c r="CS101" s="5"/>
      <c r="CT101" s="5"/>
      <c r="CU101" s="5"/>
      <c r="CV101" s="19"/>
      <c r="CW101" s="5"/>
      <c r="CX101" s="5"/>
      <c r="CY101" s="5"/>
      <c r="CZ101" s="5"/>
      <c r="DA101" s="5"/>
      <c r="DB101" s="5"/>
      <c r="DC101" s="5"/>
      <c r="DD101" s="5"/>
      <c r="DE101" s="5"/>
      <c r="DF101" s="5"/>
      <c r="DG101" s="19"/>
      <c r="DH101" s="5"/>
      <c r="DI101" s="5"/>
      <c r="DJ101" s="5"/>
      <c r="DK101" s="5"/>
      <c r="DL101" s="5"/>
      <c r="DM101" s="5"/>
      <c r="DN101" s="5"/>
      <c r="DO101" s="5"/>
      <c r="DP101" s="5"/>
      <c r="DQ101" s="5"/>
      <c r="DR101" s="19"/>
      <c r="DS101" s="5"/>
      <c r="DT101" s="5"/>
      <c r="DU101" s="5"/>
      <c r="DV101" s="5"/>
      <c r="DW101" s="5"/>
      <c r="DX101" s="5"/>
      <c r="DY101" s="5"/>
      <c r="DZ101" s="5"/>
      <c r="EA101" s="5"/>
      <c r="EB101" s="5"/>
      <c r="EC101" s="19"/>
      <c r="ED101" s="5"/>
      <c r="EE101" s="5"/>
      <c r="EF101" s="5"/>
      <c r="EG101" s="5"/>
      <c r="EH101" s="5"/>
      <c r="EI101" s="5"/>
      <c r="EJ101" s="5"/>
      <c r="EK101" s="5"/>
      <c r="EL101" s="5"/>
      <c r="EM101" s="5"/>
    </row>
    <row r="102" spans="1:166" s="93" customFormat="1" ht="17.25" hidden="1" customHeight="1" x14ac:dyDescent="0.15">
      <c r="A102" s="7">
        <v>2026.03</v>
      </c>
      <c r="B102" s="5"/>
      <c r="C102" s="5"/>
      <c r="D102" s="5"/>
      <c r="E102" s="5"/>
      <c r="F102" s="5"/>
      <c r="G102" s="5"/>
      <c r="H102" s="5"/>
      <c r="I102" s="5"/>
      <c r="J102" s="5"/>
      <c r="K102" s="5"/>
      <c r="L102" s="19"/>
      <c r="M102" s="5"/>
      <c r="N102" s="5"/>
      <c r="O102" s="5"/>
      <c r="P102" s="5"/>
      <c r="Q102" s="5"/>
      <c r="R102" s="5"/>
      <c r="S102" s="5"/>
      <c r="T102" s="5"/>
      <c r="U102" s="5"/>
      <c r="V102" s="5"/>
      <c r="W102" s="19"/>
      <c r="X102" s="5"/>
      <c r="Y102" s="5"/>
      <c r="Z102" s="5"/>
      <c r="AA102" s="5"/>
      <c r="AB102" s="5"/>
      <c r="AC102" s="5"/>
      <c r="AD102" s="5"/>
      <c r="AE102" s="5"/>
      <c r="AF102" s="5"/>
      <c r="AG102" s="5"/>
      <c r="AH102" s="19"/>
      <c r="AI102" s="5"/>
      <c r="AJ102" s="5"/>
      <c r="AK102" s="5"/>
      <c r="AL102" s="5"/>
      <c r="AM102" s="5"/>
      <c r="AN102" s="5"/>
      <c r="AO102" s="5"/>
      <c r="AP102" s="5"/>
      <c r="AQ102" s="5"/>
      <c r="AR102" s="5"/>
      <c r="AS102" s="19"/>
      <c r="AT102" s="5"/>
      <c r="AU102" s="5"/>
      <c r="AV102" s="5"/>
      <c r="AW102" s="5"/>
      <c r="AX102" s="5"/>
      <c r="AY102" s="5"/>
      <c r="AZ102" s="5"/>
      <c r="BA102" s="5"/>
      <c r="BB102" s="5"/>
      <c r="BC102" s="5"/>
      <c r="BD102" s="19"/>
      <c r="BE102" s="5"/>
      <c r="BF102" s="5"/>
      <c r="BG102" s="5"/>
      <c r="BH102" s="5"/>
      <c r="BI102" s="5"/>
      <c r="BJ102" s="5"/>
      <c r="BK102" s="5"/>
      <c r="BL102" s="5"/>
      <c r="BM102" s="5"/>
      <c r="BN102" s="5"/>
      <c r="BO102" s="19"/>
      <c r="BP102" s="6"/>
      <c r="BQ102" s="6"/>
      <c r="BR102" s="6"/>
      <c r="BS102" s="6"/>
      <c r="BT102" s="6"/>
      <c r="BU102" s="6"/>
      <c r="BV102" s="6"/>
      <c r="BW102" s="6"/>
      <c r="BX102" s="6"/>
      <c r="BY102" s="6"/>
      <c r="BZ102" s="19"/>
      <c r="CA102" s="5"/>
      <c r="CB102" s="5"/>
      <c r="CC102" s="5"/>
      <c r="CD102" s="5"/>
      <c r="CE102" s="5"/>
      <c r="CF102" s="5"/>
      <c r="CG102" s="5"/>
      <c r="CH102" s="5"/>
      <c r="CI102" s="5"/>
      <c r="CJ102" s="5"/>
      <c r="CK102" s="19"/>
      <c r="CL102" s="5"/>
      <c r="CM102" s="5"/>
      <c r="CN102" s="5"/>
      <c r="CO102" s="5"/>
      <c r="CP102" s="5"/>
      <c r="CQ102" s="5"/>
      <c r="CR102" s="5"/>
      <c r="CS102" s="5"/>
      <c r="CT102" s="5"/>
      <c r="CU102" s="5"/>
      <c r="CV102" s="19"/>
      <c r="CW102" s="5"/>
      <c r="CX102" s="5"/>
      <c r="CY102" s="5"/>
      <c r="CZ102" s="5"/>
      <c r="DA102" s="5"/>
      <c r="DB102" s="5"/>
      <c r="DC102" s="5"/>
      <c r="DD102" s="5"/>
      <c r="DE102" s="5"/>
      <c r="DF102" s="5"/>
      <c r="DG102" s="19"/>
      <c r="DH102" s="5"/>
      <c r="DI102" s="5"/>
      <c r="DJ102" s="5"/>
      <c r="DK102" s="5"/>
      <c r="DL102" s="5"/>
      <c r="DM102" s="5"/>
      <c r="DN102" s="5"/>
      <c r="DO102" s="5"/>
      <c r="DP102" s="5"/>
      <c r="DQ102" s="5"/>
      <c r="DR102" s="19"/>
      <c r="DS102" s="5"/>
      <c r="DT102" s="5"/>
      <c r="DU102" s="5"/>
      <c r="DV102" s="5"/>
      <c r="DW102" s="5"/>
      <c r="DX102" s="5"/>
      <c r="DY102" s="5"/>
      <c r="DZ102" s="5"/>
      <c r="EA102" s="5"/>
      <c r="EB102" s="5"/>
      <c r="EC102" s="19"/>
      <c r="ED102" s="5"/>
      <c r="EE102" s="5"/>
      <c r="EF102" s="5"/>
      <c r="EG102" s="5"/>
      <c r="EH102" s="5"/>
      <c r="EI102" s="5"/>
      <c r="EJ102" s="5"/>
      <c r="EK102" s="5"/>
      <c r="EL102" s="5"/>
      <c r="EM102" s="5"/>
    </row>
    <row r="103" spans="1:166" s="93" customFormat="1" ht="17.25" customHeight="1" x14ac:dyDescent="0.15">
      <c r="A103" s="70"/>
      <c r="B103" s="8"/>
      <c r="C103" s="8"/>
      <c r="D103" s="8"/>
      <c r="E103" s="8"/>
      <c r="F103" s="8"/>
      <c r="G103" s="8"/>
      <c r="H103" s="8"/>
      <c r="I103" s="8"/>
      <c r="J103" s="8"/>
      <c r="K103" s="8"/>
      <c r="L103" s="8"/>
      <c r="M103" s="8"/>
      <c r="N103" s="4"/>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row>
    <row r="104" spans="1:166" ht="17.25" customHeight="1" x14ac:dyDescent="0.15">
      <c r="A104" s="70"/>
      <c r="B104" s="112" t="s">
        <v>5</v>
      </c>
      <c r="C104" s="93" t="s">
        <v>196</v>
      </c>
      <c r="N104" s="94"/>
      <c r="X104" s="110"/>
      <c r="Y104" s="110"/>
      <c r="Z104" s="110"/>
      <c r="AA104" s="110"/>
      <c r="AB104" s="110"/>
      <c r="AC104" s="110"/>
      <c r="AD104" s="110"/>
      <c r="AE104" s="110"/>
      <c r="AF104" s="110"/>
      <c r="AG104" s="110"/>
      <c r="AI104" s="110"/>
      <c r="AJ104" s="110"/>
      <c r="AK104" s="110"/>
      <c r="AL104" s="110"/>
      <c r="AM104" s="110"/>
      <c r="AN104" s="110"/>
      <c r="AO104" s="110"/>
      <c r="AP104" s="110"/>
      <c r="AQ104" s="110"/>
      <c r="AR104" s="110"/>
      <c r="AT104" s="110"/>
      <c r="AU104" s="110"/>
      <c r="AV104" s="110"/>
      <c r="AW104" s="110"/>
      <c r="AX104" s="110"/>
      <c r="AY104" s="110"/>
      <c r="AZ104" s="110"/>
      <c r="BA104" s="110"/>
      <c r="BB104" s="110"/>
      <c r="BC104" s="110"/>
      <c r="BE104" s="110"/>
      <c r="BF104" s="110"/>
      <c r="BG104" s="110"/>
      <c r="BH104" s="110"/>
      <c r="BI104" s="110"/>
      <c r="BJ104" s="110"/>
      <c r="BK104" s="110"/>
      <c r="BL104" s="110"/>
      <c r="BM104" s="110"/>
      <c r="BN104" s="110"/>
      <c r="BP104" s="78"/>
      <c r="BQ104" s="78"/>
      <c r="BR104" s="78"/>
      <c r="BS104" s="78"/>
      <c r="BT104" s="78"/>
      <c r="BU104" s="78"/>
      <c r="BV104" s="78"/>
      <c r="BW104" s="78"/>
      <c r="BX104" s="78"/>
      <c r="BY104" s="78"/>
      <c r="CA104" s="110"/>
      <c r="CB104" s="110"/>
      <c r="CC104" s="110"/>
      <c r="CD104" s="110"/>
      <c r="CE104" s="110"/>
      <c r="CF104" s="110"/>
      <c r="CG104" s="110"/>
      <c r="CH104" s="110"/>
      <c r="CI104" s="110"/>
      <c r="CJ104" s="110"/>
      <c r="CL104" s="110"/>
      <c r="CM104" s="110"/>
      <c r="CN104" s="110"/>
      <c r="CO104" s="110"/>
      <c r="CP104" s="110"/>
      <c r="CQ104" s="110"/>
      <c r="CR104" s="110"/>
      <c r="CS104" s="110"/>
      <c r="CT104" s="110"/>
      <c r="CU104" s="110"/>
      <c r="CW104" s="110"/>
      <c r="CX104" s="110"/>
      <c r="CY104" s="110"/>
      <c r="CZ104" s="110"/>
      <c r="DA104" s="110"/>
      <c r="DB104" s="110"/>
      <c r="DC104" s="110"/>
      <c r="DD104" s="110"/>
      <c r="DE104" s="110"/>
      <c r="DF104" s="110"/>
      <c r="DH104" s="110"/>
      <c r="DI104" s="110"/>
      <c r="DJ104" s="110"/>
      <c r="DK104" s="110"/>
      <c r="DL104" s="110"/>
      <c r="DM104" s="110"/>
      <c r="DN104" s="110"/>
      <c r="DO104" s="110"/>
      <c r="DP104" s="110"/>
      <c r="DQ104" s="110"/>
      <c r="DS104" s="110"/>
      <c r="DT104" s="110"/>
      <c r="DU104" s="110"/>
      <c r="DV104" s="110"/>
      <c r="DW104" s="110"/>
      <c r="DX104" s="110"/>
      <c r="DY104" s="110"/>
      <c r="DZ104" s="110"/>
      <c r="EA104" s="110"/>
      <c r="EB104" s="110"/>
    </row>
    <row r="105" spans="1:166" ht="17.25" customHeight="1" x14ac:dyDescent="0.15">
      <c r="A105" s="70"/>
      <c r="C105" s="93" t="s">
        <v>293</v>
      </c>
      <c r="N105" s="126"/>
      <c r="X105" s="110"/>
      <c r="Y105" s="110"/>
      <c r="Z105" s="110"/>
      <c r="AA105" s="110"/>
      <c r="AB105" s="110"/>
      <c r="AC105" s="110"/>
      <c r="AD105" s="110"/>
      <c r="AE105" s="110"/>
      <c r="AF105" s="110"/>
      <c r="AG105" s="110"/>
      <c r="AI105" s="110"/>
      <c r="AJ105" s="110"/>
      <c r="AK105" s="110"/>
      <c r="AL105" s="110"/>
      <c r="AM105" s="110"/>
      <c r="AN105" s="110"/>
      <c r="AO105" s="110"/>
      <c r="AP105" s="110"/>
      <c r="AQ105" s="110"/>
      <c r="AR105" s="110"/>
      <c r="AT105" s="110"/>
      <c r="AU105" s="110"/>
      <c r="AV105" s="110"/>
      <c r="AW105" s="110"/>
      <c r="AX105" s="110"/>
      <c r="AY105" s="110"/>
      <c r="AZ105" s="110"/>
      <c r="BA105" s="110"/>
      <c r="BB105" s="110"/>
      <c r="BC105" s="110"/>
      <c r="BE105" s="110"/>
      <c r="BF105" s="110"/>
      <c r="BG105" s="110"/>
      <c r="BH105" s="110"/>
      <c r="BI105" s="110"/>
      <c r="BJ105" s="110"/>
      <c r="BK105" s="110"/>
      <c r="BL105" s="110"/>
      <c r="BM105" s="110"/>
      <c r="BN105" s="110"/>
      <c r="BP105" s="78"/>
      <c r="BQ105" s="78"/>
      <c r="BR105" s="78"/>
      <c r="BS105" s="78"/>
      <c r="BT105" s="78"/>
      <c r="BU105" s="78"/>
      <c r="BV105" s="78"/>
      <c r="BW105" s="78"/>
      <c r="BX105" s="78"/>
      <c r="BY105" s="78"/>
      <c r="CA105" s="110"/>
      <c r="CB105" s="110"/>
      <c r="CC105" s="110"/>
      <c r="CD105" s="110"/>
      <c r="CE105" s="110"/>
      <c r="CF105" s="110"/>
      <c r="CG105" s="110"/>
      <c r="CH105" s="110"/>
      <c r="CI105" s="110"/>
      <c r="CJ105" s="110"/>
      <c r="CL105" s="110"/>
      <c r="CM105" s="110"/>
      <c r="CN105" s="110"/>
      <c r="CO105" s="110"/>
      <c r="CP105" s="110"/>
      <c r="CQ105" s="110"/>
      <c r="CR105" s="110"/>
      <c r="CS105" s="110"/>
      <c r="CT105" s="110"/>
      <c r="CU105" s="110"/>
      <c r="CW105" s="110"/>
      <c r="CX105" s="110"/>
      <c r="CY105" s="110"/>
      <c r="CZ105" s="110"/>
      <c r="DA105" s="110"/>
      <c r="DB105" s="110"/>
      <c r="DC105" s="110"/>
      <c r="DD105" s="110"/>
      <c r="DE105" s="110"/>
      <c r="DF105" s="110"/>
      <c r="DH105" s="110"/>
      <c r="DI105" s="110"/>
      <c r="DJ105" s="110"/>
      <c r="DK105" s="110"/>
      <c r="DL105" s="110"/>
      <c r="DM105" s="110"/>
      <c r="DN105" s="110"/>
      <c r="DO105" s="110"/>
      <c r="DP105" s="110"/>
      <c r="DQ105" s="110"/>
      <c r="DS105" s="110"/>
      <c r="DT105" s="110"/>
      <c r="DU105" s="110"/>
      <c r="DV105" s="110"/>
      <c r="DW105" s="110"/>
      <c r="DX105" s="110"/>
      <c r="DY105" s="110"/>
      <c r="DZ105" s="110"/>
      <c r="EA105" s="110"/>
      <c r="EB105" s="110"/>
    </row>
    <row r="106" spans="1:166" ht="17.25" customHeight="1" x14ac:dyDescent="0.15">
      <c r="A106" s="70"/>
      <c r="C106" s="93" t="s">
        <v>287</v>
      </c>
      <c r="N106" s="94"/>
      <c r="X106" s="110"/>
      <c r="Y106" s="110"/>
      <c r="Z106" s="110"/>
      <c r="AA106" s="110"/>
      <c r="AB106" s="110"/>
      <c r="AC106" s="110"/>
      <c r="AD106" s="110"/>
      <c r="AE106" s="110"/>
      <c r="AF106" s="110"/>
      <c r="AG106" s="110"/>
      <c r="AI106" s="110"/>
      <c r="AJ106" s="110"/>
      <c r="AK106" s="110"/>
      <c r="AL106" s="110"/>
      <c r="AM106" s="110"/>
      <c r="AN106" s="110"/>
      <c r="AO106" s="110"/>
      <c r="AP106" s="110"/>
      <c r="AQ106" s="110"/>
      <c r="AR106" s="110"/>
      <c r="AT106" s="110"/>
      <c r="AU106" s="110"/>
      <c r="AV106" s="110"/>
      <c r="AW106" s="110"/>
      <c r="AX106" s="110"/>
      <c r="AY106" s="110"/>
      <c r="AZ106" s="110"/>
      <c r="BA106" s="110"/>
      <c r="BB106" s="110"/>
      <c r="BC106" s="110"/>
      <c r="BE106" s="110"/>
      <c r="BF106" s="110"/>
      <c r="BG106" s="110"/>
      <c r="BH106" s="110"/>
      <c r="BI106" s="110"/>
      <c r="BJ106" s="110"/>
      <c r="BK106" s="110"/>
      <c r="BL106" s="110"/>
      <c r="BM106" s="110"/>
      <c r="BN106" s="110"/>
      <c r="BP106" s="78"/>
      <c r="BQ106" s="78"/>
      <c r="BR106" s="78"/>
      <c r="BS106" s="78"/>
      <c r="BT106" s="78"/>
      <c r="BU106" s="78"/>
      <c r="BV106" s="78"/>
      <c r="BW106" s="78"/>
      <c r="BX106" s="78"/>
      <c r="BY106" s="78"/>
      <c r="CA106" s="110"/>
      <c r="CB106" s="110"/>
      <c r="CC106" s="110"/>
      <c r="CD106" s="110"/>
      <c r="CE106" s="110"/>
      <c r="CF106" s="110"/>
      <c r="CG106" s="110"/>
      <c r="CH106" s="110"/>
      <c r="CI106" s="110"/>
      <c r="CJ106" s="110"/>
      <c r="CL106" s="110"/>
      <c r="CM106" s="110"/>
      <c r="CN106" s="110"/>
      <c r="CO106" s="110"/>
      <c r="CP106" s="110"/>
      <c r="CQ106" s="110"/>
      <c r="CR106" s="110"/>
      <c r="CS106" s="110"/>
      <c r="CT106" s="110"/>
      <c r="CU106" s="110"/>
      <c r="CW106" s="110"/>
      <c r="CX106" s="110"/>
      <c r="CY106" s="110"/>
      <c r="CZ106" s="110"/>
      <c r="DA106" s="110"/>
      <c r="DB106" s="110"/>
      <c r="DC106" s="110"/>
      <c r="DD106" s="110"/>
      <c r="DE106" s="110"/>
      <c r="DF106" s="110"/>
      <c r="DH106" s="110"/>
      <c r="DI106" s="110"/>
      <c r="DJ106" s="110"/>
      <c r="DK106" s="110"/>
      <c r="DL106" s="110"/>
      <c r="DM106" s="110"/>
      <c r="DN106" s="110"/>
      <c r="DO106" s="110"/>
      <c r="DP106" s="110"/>
      <c r="DQ106" s="110"/>
      <c r="DS106" s="110"/>
      <c r="DT106" s="110"/>
      <c r="DU106" s="110"/>
      <c r="DV106" s="110"/>
      <c r="DW106" s="110"/>
      <c r="DX106" s="110"/>
      <c r="DY106" s="110"/>
      <c r="DZ106" s="110"/>
      <c r="EA106" s="110"/>
      <c r="EB106" s="110"/>
    </row>
    <row r="107" spans="1:166" ht="17.25" customHeight="1" x14ac:dyDescent="0.15">
      <c r="A107" s="70"/>
      <c r="C107" s="93" t="s">
        <v>288</v>
      </c>
      <c r="N107" s="4"/>
      <c r="X107" s="110"/>
      <c r="Y107" s="110"/>
      <c r="Z107" s="110"/>
      <c r="AA107" s="110"/>
      <c r="AB107" s="110"/>
      <c r="AC107" s="110"/>
      <c r="AD107" s="110"/>
      <c r="AE107" s="110"/>
      <c r="AF107" s="110"/>
      <c r="AG107" s="110"/>
      <c r="AI107" s="110"/>
      <c r="AJ107" s="110"/>
      <c r="AK107" s="110"/>
      <c r="AL107" s="110"/>
      <c r="AM107" s="110"/>
      <c r="AN107" s="110"/>
      <c r="AO107" s="110"/>
      <c r="AP107" s="110"/>
      <c r="AQ107" s="110"/>
      <c r="AR107" s="110"/>
      <c r="AT107" s="110"/>
      <c r="AU107" s="110"/>
      <c r="AV107" s="110"/>
      <c r="AW107" s="110"/>
      <c r="AX107" s="110"/>
      <c r="AY107" s="110"/>
      <c r="AZ107" s="110"/>
      <c r="BA107" s="110"/>
      <c r="BB107" s="110"/>
      <c r="BC107" s="110"/>
      <c r="BE107" s="110"/>
      <c r="BF107" s="110"/>
      <c r="BG107" s="110"/>
      <c r="BH107" s="110"/>
      <c r="BI107" s="110"/>
      <c r="BJ107" s="110"/>
      <c r="BK107" s="110"/>
      <c r="BL107" s="110"/>
      <c r="BM107" s="110"/>
      <c r="BN107" s="110"/>
      <c r="BP107" s="78"/>
      <c r="BQ107" s="78"/>
      <c r="BR107" s="78"/>
      <c r="BS107" s="78"/>
      <c r="BT107" s="78"/>
      <c r="BU107" s="78"/>
      <c r="BV107" s="78"/>
      <c r="BW107" s="78"/>
      <c r="BX107" s="78"/>
      <c r="BY107" s="78"/>
      <c r="CA107" s="110"/>
      <c r="CB107" s="110"/>
      <c r="CC107" s="110"/>
      <c r="CD107" s="110"/>
      <c r="CE107" s="110"/>
      <c r="CF107" s="110"/>
      <c r="CG107" s="110"/>
      <c r="CH107" s="110"/>
      <c r="CI107" s="110"/>
      <c r="CJ107" s="110"/>
      <c r="CL107" s="110"/>
      <c r="CM107" s="110"/>
      <c r="CN107" s="110"/>
      <c r="CO107" s="110"/>
      <c r="CP107" s="110"/>
      <c r="CQ107" s="110"/>
      <c r="CR107" s="110"/>
      <c r="CS107" s="110"/>
      <c r="CT107" s="110"/>
      <c r="CU107" s="110"/>
      <c r="CW107" s="110"/>
      <c r="CX107" s="110"/>
      <c r="CY107" s="110"/>
      <c r="CZ107" s="110"/>
      <c r="DA107" s="110"/>
      <c r="DB107" s="110"/>
      <c r="DC107" s="110"/>
      <c r="DD107" s="110"/>
      <c r="DE107" s="110"/>
      <c r="DF107" s="110"/>
      <c r="DH107" s="110"/>
      <c r="DI107" s="110"/>
      <c r="DJ107" s="110"/>
      <c r="DK107" s="110"/>
      <c r="DL107" s="110"/>
      <c r="DM107" s="110"/>
      <c r="DN107" s="110"/>
      <c r="DO107" s="110"/>
      <c r="DP107" s="110"/>
      <c r="DQ107" s="110"/>
      <c r="DS107" s="110"/>
      <c r="DT107" s="110"/>
      <c r="DU107" s="110"/>
      <c r="DV107" s="110"/>
      <c r="DW107" s="110"/>
      <c r="DX107" s="110"/>
      <c r="DY107" s="110"/>
      <c r="DZ107" s="110"/>
      <c r="EA107" s="110"/>
      <c r="EB107" s="110"/>
    </row>
    <row r="108" spans="1:166" ht="17.25" customHeight="1" x14ac:dyDescent="0.15">
      <c r="A108" s="70"/>
      <c r="C108" s="165" t="s">
        <v>73</v>
      </c>
      <c r="D108" s="165"/>
      <c r="E108" s="165"/>
      <c r="F108" s="165"/>
      <c r="G108" s="165"/>
      <c r="H108" s="165"/>
      <c r="I108" s="165"/>
      <c r="J108" s="165"/>
      <c r="K108" s="165"/>
      <c r="N108" s="94"/>
      <c r="X108" s="110"/>
      <c r="Y108" s="110"/>
      <c r="Z108" s="110"/>
      <c r="AA108" s="110"/>
      <c r="AB108" s="110"/>
      <c r="AC108" s="110"/>
      <c r="AD108" s="110"/>
      <c r="AE108" s="110"/>
      <c r="AF108" s="110"/>
      <c r="AG108" s="110"/>
      <c r="AI108" s="110"/>
      <c r="AJ108" s="110"/>
      <c r="AK108" s="110"/>
      <c r="AL108" s="110"/>
      <c r="AM108" s="110"/>
      <c r="AN108" s="110"/>
      <c r="AO108" s="110"/>
      <c r="AP108" s="110"/>
      <c r="AQ108" s="110"/>
      <c r="AR108" s="110"/>
      <c r="AT108" s="110"/>
      <c r="AU108" s="110"/>
      <c r="AV108" s="110"/>
      <c r="AW108" s="110"/>
      <c r="AX108" s="110"/>
      <c r="AY108" s="110"/>
      <c r="AZ108" s="110"/>
      <c r="BA108" s="110"/>
      <c r="BB108" s="110"/>
      <c r="BC108" s="110"/>
      <c r="BE108" s="110"/>
      <c r="BF108" s="110"/>
      <c r="BG108" s="110"/>
      <c r="BH108" s="110"/>
      <c r="BI108" s="110"/>
      <c r="BJ108" s="110"/>
      <c r="BK108" s="110"/>
      <c r="BL108" s="110"/>
      <c r="BM108" s="110"/>
      <c r="BN108" s="110"/>
      <c r="BP108" s="78"/>
      <c r="BQ108" s="78"/>
      <c r="BR108" s="78"/>
      <c r="BS108" s="78"/>
      <c r="BT108" s="78"/>
      <c r="BU108" s="78"/>
      <c r="BV108" s="78"/>
      <c r="BW108" s="78"/>
      <c r="BX108" s="78"/>
      <c r="BY108" s="78"/>
      <c r="CA108" s="110"/>
      <c r="CB108" s="110"/>
      <c r="CC108" s="110"/>
      <c r="CD108" s="110"/>
      <c r="CE108" s="110"/>
      <c r="CF108" s="110"/>
      <c r="CG108" s="110"/>
      <c r="CH108" s="110"/>
      <c r="CI108" s="110"/>
      <c r="CJ108" s="110"/>
      <c r="CL108" s="110"/>
      <c r="CM108" s="110"/>
      <c r="CN108" s="110"/>
      <c r="CO108" s="110"/>
      <c r="CP108" s="110"/>
      <c r="CQ108" s="110"/>
      <c r="CR108" s="110"/>
      <c r="CS108" s="110"/>
      <c r="CT108" s="110"/>
      <c r="CU108" s="110"/>
      <c r="CW108" s="110"/>
      <c r="CX108" s="110"/>
      <c r="CY108" s="110"/>
      <c r="CZ108" s="110"/>
      <c r="DA108" s="110"/>
      <c r="DB108" s="110"/>
      <c r="DC108" s="110"/>
      <c r="DD108" s="110"/>
      <c r="DE108" s="110"/>
      <c r="DF108" s="110"/>
      <c r="DH108" s="110"/>
      <c r="DI108" s="110"/>
      <c r="DJ108" s="110"/>
      <c r="DK108" s="110"/>
      <c r="DL108" s="110"/>
      <c r="DM108" s="110"/>
      <c r="DN108" s="110"/>
      <c r="DO108" s="110"/>
      <c r="DP108" s="110"/>
      <c r="DQ108" s="110"/>
      <c r="DS108" s="110"/>
      <c r="DT108" s="110"/>
      <c r="DU108" s="110"/>
      <c r="DV108" s="110"/>
      <c r="DW108" s="110"/>
      <c r="DX108" s="110"/>
      <c r="DY108" s="110"/>
      <c r="DZ108" s="110"/>
      <c r="EA108" s="110"/>
      <c r="EB108" s="110"/>
    </row>
    <row r="109" spans="1:166" ht="17.25" customHeight="1" x14ac:dyDescent="0.15">
      <c r="A109" s="70"/>
      <c r="C109" s="165"/>
      <c r="D109" s="165"/>
      <c r="E109" s="165"/>
      <c r="F109" s="165"/>
      <c r="G109" s="165"/>
      <c r="H109" s="165"/>
      <c r="I109" s="165"/>
      <c r="J109" s="165"/>
      <c r="K109" s="165"/>
      <c r="N109" s="4"/>
      <c r="X109" s="110"/>
      <c r="Y109" s="110"/>
      <c r="Z109" s="110"/>
      <c r="AA109" s="110"/>
      <c r="AB109" s="110"/>
      <c r="AC109" s="110"/>
      <c r="AD109" s="110"/>
      <c r="AE109" s="110"/>
      <c r="AF109" s="110"/>
      <c r="AG109" s="110"/>
      <c r="AI109" s="110"/>
      <c r="AJ109" s="110"/>
      <c r="AK109" s="110"/>
      <c r="AL109" s="110"/>
      <c r="AM109" s="110"/>
      <c r="AN109" s="110"/>
      <c r="AO109" s="110"/>
      <c r="AP109" s="110"/>
      <c r="AQ109" s="110"/>
      <c r="AR109" s="110"/>
      <c r="AT109" s="110"/>
      <c r="AU109" s="110"/>
      <c r="AV109" s="110"/>
      <c r="AW109" s="110"/>
      <c r="AX109" s="110"/>
      <c r="AY109" s="110"/>
      <c r="AZ109" s="110"/>
      <c r="BA109" s="110"/>
      <c r="BB109" s="110"/>
      <c r="BC109" s="110"/>
      <c r="BE109" s="110"/>
      <c r="BF109" s="110"/>
      <c r="BG109" s="110"/>
      <c r="BH109" s="110"/>
      <c r="BI109" s="110"/>
      <c r="BJ109" s="110"/>
      <c r="BK109" s="110"/>
      <c r="BL109" s="110"/>
      <c r="BM109" s="110"/>
      <c r="BN109" s="110"/>
      <c r="BP109" s="78"/>
      <c r="BQ109" s="78"/>
      <c r="BR109" s="78"/>
      <c r="BS109" s="78"/>
      <c r="BT109" s="78"/>
      <c r="BU109" s="78"/>
      <c r="BV109" s="78"/>
      <c r="BW109" s="78"/>
      <c r="BX109" s="78"/>
      <c r="BY109" s="78"/>
      <c r="CA109" s="110"/>
      <c r="CB109" s="110"/>
      <c r="CC109" s="110"/>
      <c r="CD109" s="110"/>
      <c r="CE109" s="110"/>
      <c r="CF109" s="110"/>
      <c r="CG109" s="110"/>
      <c r="CH109" s="110"/>
      <c r="CI109" s="110"/>
      <c r="CJ109" s="110"/>
      <c r="CL109" s="110"/>
      <c r="CM109" s="110"/>
      <c r="CN109" s="110"/>
      <c r="CO109" s="110"/>
      <c r="CP109" s="110"/>
      <c r="CQ109" s="110"/>
      <c r="CR109" s="110"/>
      <c r="CS109" s="110"/>
      <c r="CT109" s="110"/>
      <c r="CU109" s="110"/>
      <c r="CW109" s="110"/>
      <c r="CX109" s="110"/>
      <c r="CY109" s="110"/>
      <c r="CZ109" s="110"/>
      <c r="DA109" s="110"/>
      <c r="DB109" s="110"/>
      <c r="DC109" s="110"/>
      <c r="DD109" s="110"/>
      <c r="DE109" s="110"/>
      <c r="DF109" s="110"/>
      <c r="DH109" s="110"/>
      <c r="DI109" s="110"/>
      <c r="DJ109" s="110"/>
      <c r="DK109" s="110"/>
      <c r="DL109" s="110"/>
      <c r="DM109" s="110"/>
      <c r="DN109" s="110"/>
      <c r="DO109" s="110"/>
      <c r="DP109" s="110"/>
      <c r="DQ109" s="110"/>
      <c r="DS109" s="110"/>
      <c r="DT109" s="110"/>
      <c r="DU109" s="110"/>
      <c r="DV109" s="110"/>
      <c r="DW109" s="110"/>
      <c r="DX109" s="110"/>
      <c r="DY109" s="110"/>
      <c r="DZ109" s="110"/>
      <c r="EA109" s="110"/>
      <c r="EB109" s="110"/>
    </row>
    <row r="110" spans="1:166" s="150" customFormat="1" ht="14.25" customHeight="1" x14ac:dyDescent="0.15">
      <c r="A110" s="149"/>
      <c r="C110" s="164" t="s">
        <v>297</v>
      </c>
      <c r="D110" s="164"/>
      <c r="E110" s="164"/>
      <c r="F110" s="164"/>
      <c r="G110" s="164"/>
      <c r="H110" s="164"/>
      <c r="I110" s="164"/>
      <c r="J110" s="164"/>
      <c r="K110" s="164"/>
      <c r="L110" s="151"/>
      <c r="W110" s="151"/>
      <c r="X110" s="152"/>
      <c r="Y110" s="152"/>
      <c r="Z110" s="152"/>
      <c r="AA110" s="152"/>
      <c r="AB110" s="152"/>
      <c r="AC110" s="152"/>
      <c r="AD110" s="152"/>
      <c r="AE110" s="152"/>
      <c r="AF110" s="152"/>
      <c r="AG110" s="152"/>
      <c r="AH110" s="151"/>
      <c r="AS110" s="151"/>
      <c r="AT110" s="152"/>
      <c r="AU110" s="152"/>
      <c r="AV110" s="152"/>
      <c r="AW110" s="152"/>
      <c r="AX110" s="152"/>
      <c r="AY110" s="152"/>
      <c r="AZ110" s="152"/>
      <c r="BA110" s="152"/>
      <c r="BB110" s="152"/>
      <c r="BC110" s="152"/>
      <c r="BD110" s="151"/>
      <c r="BO110" s="151"/>
      <c r="BP110" s="153"/>
      <c r="BQ110" s="153"/>
      <c r="BR110" s="153"/>
      <c r="BS110" s="153"/>
      <c r="BT110" s="153"/>
      <c r="BU110" s="153"/>
      <c r="BV110" s="153"/>
      <c r="BW110" s="153"/>
      <c r="BX110" s="153"/>
      <c r="BY110" s="153"/>
      <c r="BZ110" s="151"/>
      <c r="CA110" s="152"/>
      <c r="CB110" s="152"/>
      <c r="CC110" s="152"/>
      <c r="CD110" s="152"/>
      <c r="CE110" s="152"/>
      <c r="CF110" s="152"/>
      <c r="CG110" s="152"/>
      <c r="CH110" s="152"/>
      <c r="CI110" s="152"/>
      <c r="CJ110" s="152"/>
      <c r="CK110" s="151"/>
      <c r="CV110" s="151"/>
      <c r="DG110" s="151"/>
      <c r="DH110" s="152"/>
      <c r="DI110" s="152"/>
      <c r="DJ110" s="152"/>
      <c r="DK110" s="152"/>
      <c r="DL110" s="152"/>
      <c r="DM110" s="152"/>
      <c r="DN110" s="152"/>
      <c r="DO110" s="152"/>
      <c r="DP110" s="152"/>
      <c r="DQ110" s="152"/>
      <c r="DR110" s="151"/>
      <c r="DS110" s="152"/>
      <c r="DT110" s="152"/>
      <c r="DU110" s="152"/>
      <c r="DV110" s="152"/>
      <c r="DW110" s="152"/>
      <c r="DX110" s="152"/>
      <c r="DY110" s="152"/>
      <c r="DZ110" s="152"/>
      <c r="EA110" s="152"/>
      <c r="EB110" s="152"/>
      <c r="EC110" s="151"/>
    </row>
    <row r="111" spans="1:166" s="150" customFormat="1" x14ac:dyDescent="0.15">
      <c r="A111" s="149"/>
      <c r="C111" s="164"/>
      <c r="D111" s="164"/>
      <c r="E111" s="164"/>
      <c r="F111" s="164"/>
      <c r="G111" s="164"/>
      <c r="H111" s="164"/>
      <c r="I111" s="164"/>
      <c r="J111" s="164"/>
      <c r="K111" s="164"/>
      <c r="L111" s="151"/>
      <c r="W111" s="151"/>
      <c r="X111" s="152"/>
      <c r="Y111" s="152"/>
      <c r="Z111" s="152"/>
      <c r="AA111" s="152"/>
      <c r="AB111" s="152"/>
      <c r="AC111" s="152"/>
      <c r="AD111" s="152"/>
      <c r="AE111" s="152"/>
      <c r="AF111" s="152"/>
      <c r="AG111" s="152"/>
      <c r="AH111" s="151"/>
      <c r="AS111" s="151"/>
      <c r="AT111" s="152"/>
      <c r="AU111" s="152"/>
      <c r="AV111" s="152"/>
      <c r="AW111" s="152"/>
      <c r="AX111" s="152"/>
      <c r="AY111" s="152"/>
      <c r="AZ111" s="152"/>
      <c r="BA111" s="152"/>
      <c r="BB111" s="152"/>
      <c r="BC111" s="152"/>
      <c r="BD111" s="151"/>
      <c r="BO111" s="151"/>
      <c r="BP111" s="153"/>
      <c r="BQ111" s="153"/>
      <c r="BR111" s="153"/>
      <c r="BS111" s="153"/>
      <c r="BT111" s="153"/>
      <c r="BU111" s="153"/>
      <c r="BV111" s="153"/>
      <c r="BW111" s="153"/>
      <c r="BX111" s="153"/>
      <c r="BY111" s="153"/>
      <c r="BZ111" s="151"/>
      <c r="CA111" s="152"/>
      <c r="CB111" s="152"/>
      <c r="CC111" s="152"/>
      <c r="CD111" s="152"/>
      <c r="CE111" s="152"/>
      <c r="CF111" s="152"/>
      <c r="CG111" s="152"/>
      <c r="CH111" s="152"/>
      <c r="CI111" s="152"/>
      <c r="CJ111" s="152"/>
      <c r="CK111" s="151"/>
      <c r="CV111" s="151"/>
      <c r="DG111" s="151"/>
      <c r="DH111" s="152"/>
      <c r="DI111" s="152"/>
      <c r="DJ111" s="152"/>
      <c r="DK111" s="152"/>
      <c r="DL111" s="152"/>
      <c r="DM111" s="152"/>
      <c r="DN111" s="152"/>
      <c r="DO111" s="152"/>
      <c r="DP111" s="152"/>
      <c r="DQ111" s="152"/>
      <c r="DR111" s="151"/>
      <c r="DS111" s="152"/>
      <c r="DT111" s="152"/>
      <c r="DU111" s="152"/>
      <c r="DV111" s="152"/>
      <c r="DW111" s="152"/>
      <c r="DX111" s="152"/>
      <c r="DY111" s="152"/>
      <c r="DZ111" s="152"/>
      <c r="EA111" s="152"/>
      <c r="EB111" s="152"/>
      <c r="EC111" s="151"/>
    </row>
    <row r="112" spans="1:166" s="150" customFormat="1" x14ac:dyDescent="0.15">
      <c r="A112" s="149"/>
      <c r="C112" s="164"/>
      <c r="D112" s="164"/>
      <c r="E112" s="164"/>
      <c r="F112" s="164"/>
      <c r="G112" s="164"/>
      <c r="H112" s="164"/>
      <c r="I112" s="164"/>
      <c r="J112" s="164"/>
      <c r="K112" s="164"/>
      <c r="L112" s="151"/>
      <c r="W112" s="151"/>
      <c r="X112" s="152"/>
      <c r="Y112" s="152"/>
      <c r="Z112" s="152"/>
      <c r="AA112" s="152"/>
      <c r="AB112" s="152"/>
      <c r="AC112" s="152"/>
      <c r="AD112" s="152"/>
      <c r="AE112" s="152"/>
      <c r="AF112" s="152"/>
      <c r="AG112" s="152"/>
      <c r="AH112" s="151"/>
      <c r="AS112" s="151"/>
      <c r="AT112" s="152"/>
      <c r="AU112" s="152"/>
      <c r="AV112" s="152"/>
      <c r="AW112" s="152"/>
      <c r="AX112" s="152"/>
      <c r="AY112" s="152"/>
      <c r="AZ112" s="152"/>
      <c r="BA112" s="152"/>
      <c r="BB112" s="152"/>
      <c r="BC112" s="152"/>
      <c r="BD112" s="151"/>
      <c r="BO112" s="151"/>
      <c r="BP112" s="153"/>
      <c r="BQ112" s="153"/>
      <c r="BR112" s="153"/>
      <c r="BS112" s="153"/>
      <c r="BT112" s="153"/>
      <c r="BU112" s="153"/>
      <c r="BV112" s="153"/>
      <c r="BW112" s="153"/>
      <c r="BX112" s="153"/>
      <c r="BY112" s="153"/>
      <c r="BZ112" s="151"/>
      <c r="CA112" s="152"/>
      <c r="CB112" s="152"/>
      <c r="CC112" s="152"/>
      <c r="CD112" s="152"/>
      <c r="CE112" s="152"/>
      <c r="CF112" s="152"/>
      <c r="CG112" s="152"/>
      <c r="CH112" s="152"/>
      <c r="CI112" s="152"/>
      <c r="CJ112" s="152"/>
      <c r="CK112" s="151"/>
      <c r="CV112" s="151"/>
      <c r="DG112" s="151"/>
      <c r="DH112" s="152"/>
      <c r="DI112" s="152"/>
      <c r="DJ112" s="152"/>
      <c r="DK112" s="152"/>
      <c r="DL112" s="152"/>
      <c r="DM112" s="152"/>
      <c r="DN112" s="152"/>
      <c r="DO112" s="152"/>
      <c r="DP112" s="152"/>
      <c r="DQ112" s="152"/>
      <c r="DR112" s="151"/>
      <c r="DS112" s="152"/>
      <c r="DT112" s="152"/>
      <c r="DU112" s="152"/>
      <c r="DV112" s="152"/>
      <c r="DW112" s="152"/>
      <c r="DX112" s="152"/>
      <c r="DY112" s="152"/>
      <c r="DZ112" s="152"/>
      <c r="EA112" s="152"/>
      <c r="EB112" s="152"/>
      <c r="EC112" s="151"/>
    </row>
    <row r="113" spans="1:132" x14ac:dyDescent="0.15">
      <c r="A113" s="70"/>
      <c r="X113" s="110"/>
      <c r="Y113" s="110"/>
      <c r="Z113" s="110"/>
      <c r="AA113" s="110"/>
      <c r="AB113" s="110"/>
      <c r="AC113" s="110"/>
      <c r="AD113" s="110"/>
      <c r="AE113" s="110"/>
      <c r="AF113" s="110"/>
      <c r="AG113" s="110"/>
      <c r="AT113" s="110"/>
      <c r="AU113" s="110"/>
      <c r="AV113" s="110"/>
      <c r="AW113" s="110"/>
      <c r="AX113" s="110"/>
      <c r="AY113" s="110"/>
      <c r="AZ113" s="110"/>
      <c r="BA113" s="110"/>
      <c r="BB113" s="110"/>
      <c r="BC113" s="110"/>
      <c r="BP113" s="78"/>
      <c r="BQ113" s="78"/>
      <c r="BR113" s="78"/>
      <c r="BS113" s="78"/>
      <c r="BT113" s="78"/>
      <c r="BU113" s="78"/>
      <c r="BV113" s="78"/>
      <c r="BW113" s="78"/>
      <c r="BX113" s="78"/>
      <c r="BY113" s="78"/>
      <c r="CA113" s="110"/>
      <c r="CB113" s="110"/>
      <c r="CC113" s="110"/>
      <c r="CD113" s="110"/>
      <c r="CE113" s="110"/>
      <c r="CF113" s="110"/>
      <c r="CG113" s="110"/>
      <c r="CH113" s="110"/>
      <c r="CI113" s="110"/>
      <c r="CJ113" s="110"/>
      <c r="DH113" s="110"/>
      <c r="DI113" s="110"/>
      <c r="DJ113" s="110"/>
      <c r="DK113" s="110"/>
      <c r="DL113" s="110"/>
      <c r="DM113" s="110"/>
      <c r="DN113" s="110"/>
      <c r="DO113" s="110"/>
      <c r="DP113" s="110"/>
      <c r="DQ113" s="110"/>
      <c r="DS113" s="110"/>
      <c r="DT113" s="110"/>
      <c r="DU113" s="110"/>
      <c r="DV113" s="110"/>
      <c r="DW113" s="110"/>
      <c r="DX113" s="110"/>
      <c r="DY113" s="110"/>
      <c r="DZ113" s="110"/>
      <c r="EA113" s="110"/>
      <c r="EB113" s="110"/>
    </row>
    <row r="114" spans="1:132" x14ac:dyDescent="0.15">
      <c r="A114" s="70"/>
      <c r="B114" s="84" t="s">
        <v>141</v>
      </c>
      <c r="C114" s="85" t="s">
        <v>142</v>
      </c>
      <c r="D114" s="85"/>
      <c r="E114" s="108"/>
      <c r="AT114" s="110"/>
      <c r="AU114" s="110"/>
      <c r="AV114" s="110"/>
      <c r="AW114" s="110"/>
      <c r="AX114" s="110"/>
      <c r="AY114" s="110"/>
      <c r="AZ114" s="110"/>
      <c r="BA114" s="110"/>
      <c r="BB114" s="110"/>
      <c r="BC114" s="110"/>
      <c r="BP114" s="78"/>
      <c r="BQ114" s="78"/>
      <c r="BR114" s="78"/>
      <c r="BS114" s="78"/>
      <c r="BT114" s="78"/>
      <c r="BU114" s="78"/>
      <c r="BV114" s="78"/>
      <c r="BW114" s="78"/>
      <c r="BX114" s="78"/>
      <c r="BY114" s="78"/>
      <c r="CA114" s="110"/>
      <c r="CB114" s="110"/>
      <c r="CC114" s="110"/>
      <c r="CD114" s="110"/>
      <c r="CE114" s="110"/>
      <c r="CF114" s="110"/>
      <c r="CG114" s="110"/>
      <c r="CH114" s="110"/>
      <c r="CI114" s="110"/>
      <c r="CJ114" s="110"/>
      <c r="DH114" s="110"/>
      <c r="DI114" s="110"/>
      <c r="DJ114" s="110"/>
      <c r="DK114" s="110"/>
      <c r="DL114" s="110"/>
      <c r="DM114" s="110"/>
      <c r="DN114" s="110"/>
      <c r="DO114" s="110"/>
      <c r="DP114" s="110"/>
      <c r="DQ114" s="110"/>
      <c r="DS114" s="110"/>
      <c r="DT114" s="110"/>
      <c r="DU114" s="110"/>
      <c r="DV114" s="110"/>
      <c r="DW114" s="110"/>
      <c r="DX114" s="110"/>
      <c r="DY114" s="110"/>
      <c r="DZ114" s="110"/>
      <c r="EA114" s="110"/>
      <c r="EB114" s="110"/>
    </row>
    <row r="115" spans="1:132" ht="17.25" customHeight="1" x14ac:dyDescent="0.15">
      <c r="A115" s="70"/>
      <c r="C115" s="100"/>
      <c r="D115" s="100"/>
      <c r="E115" s="100"/>
      <c r="X115" s="110"/>
      <c r="Y115" s="110"/>
      <c r="Z115" s="110"/>
      <c r="AA115" s="110"/>
      <c r="AB115" s="110"/>
      <c r="AC115" s="110"/>
      <c r="AD115" s="110"/>
      <c r="AE115" s="110"/>
      <c r="AF115" s="110"/>
      <c r="AG115" s="110"/>
      <c r="AI115" s="110"/>
      <c r="AJ115" s="110"/>
      <c r="AK115" s="110"/>
      <c r="AL115" s="110"/>
      <c r="AM115" s="110"/>
      <c r="AN115" s="110"/>
      <c r="AO115" s="110"/>
      <c r="AP115" s="110"/>
      <c r="AQ115" s="110"/>
      <c r="AR115" s="110"/>
      <c r="AT115" s="110"/>
      <c r="AU115" s="110"/>
      <c r="AV115" s="110"/>
      <c r="AW115" s="110"/>
      <c r="AX115" s="110"/>
      <c r="AY115" s="110"/>
      <c r="AZ115" s="110"/>
      <c r="BA115" s="110"/>
      <c r="BB115" s="110"/>
      <c r="BC115" s="110"/>
      <c r="BE115" s="110"/>
      <c r="BF115" s="110"/>
      <c r="BG115" s="110"/>
      <c r="BH115" s="110"/>
      <c r="BI115" s="110"/>
      <c r="BJ115" s="110"/>
      <c r="BK115" s="110"/>
      <c r="BL115" s="110"/>
      <c r="BM115" s="110"/>
      <c r="BN115" s="110"/>
      <c r="BP115" s="78"/>
      <c r="BQ115" s="78"/>
      <c r="BR115" s="78"/>
      <c r="BS115" s="78"/>
      <c r="BT115" s="78"/>
      <c r="BU115" s="78"/>
      <c r="BV115" s="78"/>
      <c r="BW115" s="78"/>
      <c r="BX115" s="78"/>
      <c r="BY115" s="78"/>
      <c r="CA115" s="110"/>
      <c r="CB115" s="110"/>
      <c r="CC115" s="110"/>
      <c r="CD115" s="110"/>
      <c r="CE115" s="110"/>
      <c r="CF115" s="110"/>
      <c r="CG115" s="110"/>
      <c r="CH115" s="110"/>
      <c r="CI115" s="110"/>
      <c r="CJ115" s="110"/>
      <c r="CL115" s="110"/>
      <c r="CM115" s="110"/>
      <c r="CN115" s="110"/>
      <c r="CO115" s="110"/>
      <c r="CP115" s="110"/>
      <c r="CQ115" s="110"/>
      <c r="CR115" s="110"/>
      <c r="CS115" s="110"/>
      <c r="CT115" s="110"/>
      <c r="CU115" s="110"/>
      <c r="CW115" s="110"/>
      <c r="CX115" s="110"/>
      <c r="CY115" s="110"/>
      <c r="CZ115" s="110"/>
      <c r="DA115" s="110"/>
      <c r="DB115" s="110"/>
      <c r="DC115" s="110"/>
      <c r="DD115" s="110"/>
      <c r="DE115" s="110"/>
      <c r="DF115" s="110"/>
      <c r="DH115" s="110"/>
      <c r="DI115" s="110"/>
      <c r="DJ115" s="110"/>
      <c r="DK115" s="110"/>
      <c r="DL115" s="110"/>
      <c r="DM115" s="110"/>
      <c r="DN115" s="110"/>
      <c r="DO115" s="110"/>
      <c r="DP115" s="110"/>
      <c r="DQ115" s="110"/>
      <c r="DS115" s="110"/>
      <c r="DT115" s="110"/>
      <c r="DU115" s="110"/>
      <c r="DV115" s="110"/>
      <c r="DW115" s="110"/>
      <c r="DX115" s="110"/>
      <c r="DY115" s="110"/>
      <c r="DZ115" s="110"/>
      <c r="EA115" s="110"/>
      <c r="EB115" s="110"/>
    </row>
    <row r="116" spans="1:132" x14ac:dyDescent="0.15">
      <c r="C116" s="85"/>
      <c r="AT116" s="110"/>
      <c r="AU116" s="110"/>
      <c r="AV116" s="110"/>
      <c r="AW116" s="110"/>
      <c r="AX116" s="110"/>
      <c r="AY116" s="110"/>
      <c r="AZ116" s="110"/>
      <c r="BA116" s="110"/>
      <c r="BB116" s="110"/>
      <c r="BC116" s="110"/>
      <c r="BP116" s="78"/>
      <c r="BQ116" s="78"/>
      <c r="BR116" s="78"/>
      <c r="BS116" s="78"/>
      <c r="BT116" s="78"/>
      <c r="BU116" s="78"/>
      <c r="BV116" s="78"/>
      <c r="BW116" s="78"/>
      <c r="BX116" s="78"/>
      <c r="BY116" s="78"/>
      <c r="CA116" s="110"/>
      <c r="CB116" s="110"/>
      <c r="CC116" s="110"/>
      <c r="CD116" s="110"/>
      <c r="CE116" s="110"/>
      <c r="CF116" s="110"/>
      <c r="CG116" s="110"/>
      <c r="CH116" s="110"/>
      <c r="CI116" s="110"/>
      <c r="CJ116" s="110"/>
      <c r="DH116" s="110"/>
      <c r="DI116" s="110"/>
      <c r="DJ116" s="110"/>
      <c r="DK116" s="110"/>
      <c r="DL116" s="110"/>
      <c r="DM116" s="110"/>
      <c r="DN116" s="110"/>
      <c r="DO116" s="110"/>
      <c r="DP116" s="110"/>
      <c r="DQ116" s="110"/>
      <c r="DS116" s="110"/>
      <c r="DT116" s="110"/>
      <c r="DU116" s="110"/>
      <c r="DV116" s="110"/>
      <c r="DW116" s="110"/>
      <c r="DX116" s="110"/>
      <c r="DY116" s="110"/>
      <c r="DZ116" s="110"/>
      <c r="EA116" s="110"/>
      <c r="EB116" s="110"/>
    </row>
    <row r="117" spans="1:132" x14ac:dyDescent="0.15">
      <c r="C117" s="85"/>
      <c r="AT117" s="110"/>
      <c r="AU117" s="110"/>
      <c r="AV117" s="110"/>
      <c r="AW117" s="110"/>
      <c r="AX117" s="110"/>
      <c r="AY117" s="110"/>
      <c r="AZ117" s="110"/>
      <c r="BA117" s="110"/>
      <c r="BB117" s="110"/>
      <c r="BC117" s="110"/>
      <c r="BP117" s="78"/>
      <c r="BQ117" s="78"/>
      <c r="BR117" s="78"/>
      <c r="BS117" s="78"/>
      <c r="BT117" s="78"/>
      <c r="BU117" s="78"/>
      <c r="BV117" s="78"/>
      <c r="BW117" s="78"/>
      <c r="BX117" s="78"/>
      <c r="BY117" s="78"/>
      <c r="CA117" s="110"/>
      <c r="CB117" s="110"/>
      <c r="CC117" s="110"/>
      <c r="CD117" s="110"/>
      <c r="CE117" s="110"/>
      <c r="CF117" s="110"/>
      <c r="CG117" s="110"/>
      <c r="CH117" s="110"/>
      <c r="CI117" s="110"/>
      <c r="CJ117" s="110"/>
      <c r="DH117" s="110"/>
      <c r="DI117" s="110"/>
      <c r="DJ117" s="110"/>
      <c r="DK117" s="110"/>
      <c r="DL117" s="110"/>
      <c r="DM117" s="110"/>
      <c r="DN117" s="110"/>
      <c r="DO117" s="110"/>
      <c r="DP117" s="110"/>
      <c r="DQ117" s="110"/>
      <c r="DS117" s="110"/>
      <c r="DT117" s="110"/>
      <c r="DU117" s="110"/>
      <c r="DV117" s="110"/>
      <c r="DW117" s="110"/>
      <c r="DX117" s="110"/>
      <c r="DY117" s="110"/>
      <c r="DZ117" s="110"/>
      <c r="EA117" s="110"/>
      <c r="EB117" s="110"/>
    </row>
    <row r="118" spans="1:132" x14ac:dyDescent="0.15">
      <c r="AT118" s="110"/>
      <c r="AU118" s="110"/>
      <c r="AV118" s="110"/>
      <c r="AW118" s="110"/>
      <c r="AX118" s="110"/>
      <c r="AY118" s="110"/>
      <c r="AZ118" s="110"/>
      <c r="BA118" s="110"/>
      <c r="BB118" s="110"/>
      <c r="BC118" s="110"/>
      <c r="BP118" s="78"/>
      <c r="BQ118" s="78"/>
      <c r="BR118" s="78"/>
      <c r="BS118" s="78"/>
      <c r="BT118" s="78"/>
      <c r="BU118" s="78"/>
      <c r="BV118" s="78"/>
      <c r="BW118" s="78"/>
      <c r="BX118" s="78"/>
      <c r="BY118" s="78"/>
      <c r="CA118" s="110"/>
      <c r="CB118" s="110"/>
      <c r="CC118" s="110"/>
      <c r="CD118" s="110"/>
      <c r="CE118" s="110"/>
      <c r="CF118" s="110"/>
      <c r="CG118" s="110"/>
      <c r="CH118" s="110"/>
      <c r="CI118" s="110"/>
      <c r="CJ118" s="110"/>
      <c r="DH118" s="110"/>
      <c r="DI118" s="110"/>
      <c r="DJ118" s="110"/>
      <c r="DK118" s="110"/>
      <c r="DL118" s="110"/>
      <c r="DM118" s="110"/>
      <c r="DN118" s="110"/>
      <c r="DO118" s="110"/>
      <c r="DP118" s="110"/>
      <c r="DQ118" s="110"/>
      <c r="DS118" s="110"/>
      <c r="DT118" s="110"/>
      <c r="DU118" s="110"/>
      <c r="DV118" s="110"/>
      <c r="DW118" s="110"/>
      <c r="DX118" s="110"/>
      <c r="DY118" s="110"/>
      <c r="DZ118" s="110"/>
      <c r="EA118" s="110"/>
      <c r="EB118" s="110"/>
    </row>
    <row r="119" spans="1:132" x14ac:dyDescent="0.15">
      <c r="AT119" s="110"/>
      <c r="AU119" s="110"/>
      <c r="AV119" s="110"/>
      <c r="AW119" s="110"/>
      <c r="AX119" s="110"/>
      <c r="AY119" s="110"/>
      <c r="AZ119" s="110"/>
      <c r="BA119" s="110"/>
      <c r="BB119" s="110"/>
      <c r="BC119" s="110"/>
      <c r="BP119" s="78"/>
      <c r="BQ119" s="78"/>
      <c r="BR119" s="78"/>
      <c r="BS119" s="78"/>
      <c r="BT119" s="78"/>
      <c r="BU119" s="78"/>
      <c r="BV119" s="78"/>
      <c r="BW119" s="78"/>
      <c r="BX119" s="78"/>
      <c r="BY119" s="78"/>
      <c r="CA119" s="110"/>
      <c r="CB119" s="110"/>
      <c r="CC119" s="110"/>
      <c r="CD119" s="110"/>
      <c r="CE119" s="110"/>
      <c r="CF119" s="110"/>
      <c r="CG119" s="110"/>
      <c r="CH119" s="110"/>
      <c r="CI119" s="110"/>
      <c r="CJ119" s="110"/>
      <c r="DH119" s="110"/>
      <c r="DI119" s="110"/>
      <c r="DJ119" s="110"/>
      <c r="DK119" s="110"/>
      <c r="DL119" s="110"/>
      <c r="DM119" s="110"/>
      <c r="DN119" s="110"/>
      <c r="DO119" s="110"/>
      <c r="DP119" s="110"/>
      <c r="DQ119" s="110"/>
      <c r="DS119" s="110"/>
      <c r="DT119" s="110"/>
      <c r="DU119" s="110"/>
      <c r="DV119" s="110"/>
      <c r="DW119" s="110"/>
      <c r="DX119" s="110"/>
      <c r="DY119" s="110"/>
      <c r="DZ119" s="110"/>
      <c r="EA119" s="110"/>
      <c r="EB119" s="110"/>
    </row>
    <row r="120" spans="1:132" x14ac:dyDescent="0.15">
      <c r="AT120" s="110"/>
      <c r="AU120" s="110"/>
      <c r="AV120" s="110"/>
      <c r="AW120" s="110"/>
      <c r="AX120" s="110"/>
      <c r="AY120" s="110"/>
      <c r="AZ120" s="110"/>
      <c r="BA120" s="110"/>
      <c r="BB120" s="110"/>
      <c r="BC120" s="110"/>
      <c r="BP120" s="78"/>
      <c r="BQ120" s="78"/>
      <c r="BR120" s="78"/>
      <c r="BS120" s="78"/>
      <c r="BT120" s="78"/>
      <c r="BU120" s="78"/>
      <c r="BV120" s="78"/>
      <c r="BW120" s="78"/>
      <c r="BX120" s="78"/>
      <c r="BY120" s="78"/>
      <c r="CA120" s="110"/>
      <c r="CB120" s="110"/>
      <c r="CC120" s="110"/>
      <c r="CD120" s="110"/>
      <c r="CE120" s="110"/>
      <c r="CF120" s="110"/>
      <c r="CG120" s="110"/>
      <c r="CH120" s="110"/>
      <c r="CI120" s="110"/>
      <c r="CJ120" s="110"/>
      <c r="DH120" s="110"/>
      <c r="DI120" s="110"/>
      <c r="DJ120" s="110"/>
      <c r="DK120" s="110"/>
      <c r="DL120" s="110"/>
      <c r="DM120" s="110"/>
      <c r="DN120" s="110"/>
      <c r="DO120" s="110"/>
      <c r="DP120" s="110"/>
      <c r="DQ120" s="110"/>
      <c r="DS120" s="110"/>
      <c r="DT120" s="110"/>
      <c r="DU120" s="110"/>
      <c r="DV120" s="110"/>
      <c r="DW120" s="110"/>
      <c r="DX120" s="110"/>
      <c r="DY120" s="110"/>
      <c r="DZ120" s="110"/>
      <c r="EA120" s="110"/>
      <c r="EB120" s="110"/>
    </row>
    <row r="121" spans="1:132" x14ac:dyDescent="0.15">
      <c r="BP121" s="78"/>
      <c r="BQ121" s="78"/>
      <c r="BR121" s="78"/>
      <c r="BS121" s="78"/>
      <c r="BT121" s="78"/>
      <c r="BU121" s="78"/>
      <c r="BV121" s="78"/>
      <c r="BW121" s="78"/>
      <c r="BX121" s="78"/>
      <c r="BY121" s="78"/>
      <c r="CA121" s="110"/>
      <c r="CB121" s="110"/>
      <c r="CC121" s="110"/>
      <c r="CD121" s="110"/>
      <c r="CE121" s="110"/>
      <c r="CF121" s="110"/>
      <c r="CG121" s="110"/>
      <c r="CH121" s="110"/>
      <c r="CI121" s="110"/>
      <c r="CJ121" s="110"/>
    </row>
    <row r="122" spans="1:132" x14ac:dyDescent="0.15">
      <c r="BP122" s="78"/>
      <c r="BQ122" s="78"/>
      <c r="BR122" s="78"/>
      <c r="BS122" s="78"/>
      <c r="BT122" s="78"/>
      <c r="BU122" s="78"/>
      <c r="BV122" s="78"/>
      <c r="BW122" s="78"/>
      <c r="BX122" s="78"/>
      <c r="BY122" s="78"/>
      <c r="CA122" s="110"/>
      <c r="CB122" s="110"/>
      <c r="CC122" s="110"/>
      <c r="CD122" s="110"/>
      <c r="CE122" s="110"/>
      <c r="CF122" s="110"/>
      <c r="CG122" s="110"/>
      <c r="CH122" s="110"/>
      <c r="CI122" s="110"/>
      <c r="CJ122" s="110"/>
    </row>
    <row r="123" spans="1:132" x14ac:dyDescent="0.15">
      <c r="BP123" s="78"/>
      <c r="BQ123" s="78"/>
      <c r="BR123" s="78"/>
      <c r="BS123" s="78"/>
      <c r="BT123" s="78"/>
      <c r="BU123" s="78"/>
      <c r="BV123" s="78"/>
      <c r="BW123" s="78"/>
      <c r="BX123" s="78"/>
      <c r="BY123" s="78"/>
      <c r="CA123" s="110"/>
      <c r="CB123" s="110"/>
      <c r="CC123" s="110"/>
      <c r="CD123" s="110"/>
      <c r="CE123" s="110"/>
      <c r="CF123" s="110"/>
      <c r="CG123" s="110"/>
      <c r="CH123" s="110"/>
      <c r="CI123" s="110"/>
      <c r="CJ123" s="110"/>
    </row>
    <row r="124" spans="1:132" x14ac:dyDescent="0.15">
      <c r="BP124" s="78"/>
      <c r="BQ124" s="78"/>
      <c r="BR124" s="78"/>
      <c r="BS124" s="78"/>
      <c r="BT124" s="78"/>
      <c r="BU124" s="78"/>
      <c r="BV124" s="78"/>
      <c r="BW124" s="78"/>
      <c r="BX124" s="78"/>
      <c r="BY124" s="78"/>
      <c r="CA124" s="110"/>
      <c r="CB124" s="110"/>
      <c r="CC124" s="110"/>
      <c r="CD124" s="110"/>
      <c r="CE124" s="110"/>
      <c r="CF124" s="110"/>
      <c r="CG124" s="110"/>
      <c r="CH124" s="110"/>
      <c r="CI124" s="110"/>
      <c r="CJ124" s="110"/>
    </row>
    <row r="125" spans="1:132" x14ac:dyDescent="0.15">
      <c r="BP125" s="78"/>
      <c r="BQ125" s="78"/>
      <c r="BR125" s="78"/>
      <c r="BS125" s="78"/>
      <c r="BT125" s="78"/>
      <c r="BU125" s="78"/>
      <c r="BV125" s="78"/>
      <c r="BW125" s="78"/>
      <c r="BX125" s="78"/>
      <c r="BY125" s="78"/>
      <c r="CA125" s="110"/>
      <c r="CB125" s="110"/>
      <c r="CC125" s="110"/>
      <c r="CD125" s="110"/>
      <c r="CE125" s="110"/>
      <c r="CF125" s="110"/>
      <c r="CG125" s="110"/>
      <c r="CH125" s="110"/>
      <c r="CI125" s="110"/>
      <c r="CJ125" s="110"/>
    </row>
    <row r="126" spans="1:132" x14ac:dyDescent="0.15">
      <c r="BP126" s="78"/>
      <c r="BQ126" s="78"/>
      <c r="BR126" s="78"/>
      <c r="BS126" s="78"/>
      <c r="BT126" s="78"/>
      <c r="BU126" s="78"/>
      <c r="BV126" s="78"/>
      <c r="BW126" s="78"/>
      <c r="BX126" s="78"/>
      <c r="BY126" s="78"/>
      <c r="CA126" s="110"/>
      <c r="CB126" s="110"/>
      <c r="CC126" s="110"/>
      <c r="CD126" s="110"/>
      <c r="CE126" s="110"/>
      <c r="CF126" s="110"/>
      <c r="CG126" s="110"/>
      <c r="CH126" s="110"/>
      <c r="CI126" s="110"/>
      <c r="CJ126" s="110"/>
    </row>
    <row r="127" spans="1:132" x14ac:dyDescent="0.15">
      <c r="BP127" s="78"/>
      <c r="BQ127" s="78"/>
      <c r="BR127" s="78"/>
      <c r="BS127" s="78"/>
      <c r="BT127" s="78"/>
      <c r="BU127" s="78"/>
      <c r="BV127" s="78"/>
      <c r="BW127" s="78"/>
      <c r="BX127" s="78"/>
      <c r="BY127" s="78"/>
      <c r="CA127" s="110"/>
      <c r="CB127" s="110"/>
      <c r="CC127" s="110"/>
      <c r="CD127" s="110"/>
      <c r="CE127" s="110"/>
      <c r="CF127" s="110"/>
      <c r="CG127" s="110"/>
      <c r="CH127" s="110"/>
      <c r="CI127" s="110"/>
      <c r="CJ127" s="110"/>
    </row>
    <row r="128" spans="1:132" x14ac:dyDescent="0.15">
      <c r="BP128" s="78"/>
      <c r="BQ128" s="78"/>
      <c r="BR128" s="78"/>
      <c r="BS128" s="78"/>
      <c r="BT128" s="78"/>
      <c r="BU128" s="78"/>
      <c r="BV128" s="78"/>
      <c r="BW128" s="78"/>
      <c r="BX128" s="78"/>
      <c r="BY128" s="78"/>
      <c r="CA128" s="110"/>
      <c r="CB128" s="110"/>
      <c r="CC128" s="110"/>
      <c r="CD128" s="110"/>
      <c r="CE128" s="110"/>
      <c r="CF128" s="110"/>
      <c r="CG128" s="110"/>
      <c r="CH128" s="110"/>
      <c r="CI128" s="110"/>
      <c r="CJ128" s="110"/>
    </row>
    <row r="129" spans="68:88" x14ac:dyDescent="0.15">
      <c r="BP129" s="78"/>
      <c r="BQ129" s="78"/>
      <c r="BR129" s="78"/>
      <c r="BS129" s="78"/>
      <c r="BT129" s="78"/>
      <c r="BU129" s="78"/>
      <c r="BV129" s="78"/>
      <c r="BW129" s="78"/>
      <c r="BX129" s="78"/>
      <c r="BY129" s="78"/>
      <c r="CA129" s="110"/>
      <c r="CB129" s="110"/>
      <c r="CC129" s="110"/>
      <c r="CD129" s="110"/>
      <c r="CE129" s="110"/>
      <c r="CF129" s="110"/>
      <c r="CG129" s="110"/>
      <c r="CH129" s="110"/>
      <c r="CI129" s="110"/>
      <c r="CJ129" s="110"/>
    </row>
    <row r="130" spans="68:88" x14ac:dyDescent="0.15">
      <c r="BP130" s="78"/>
      <c r="BQ130" s="78"/>
      <c r="BR130" s="78"/>
      <c r="BS130" s="78"/>
      <c r="BT130" s="78"/>
      <c r="BU130" s="78"/>
      <c r="BV130" s="78"/>
      <c r="BW130" s="78"/>
      <c r="BX130" s="78"/>
      <c r="BY130" s="78"/>
      <c r="CA130" s="110"/>
      <c r="CB130" s="110"/>
      <c r="CC130" s="110"/>
      <c r="CD130" s="110"/>
      <c r="CE130" s="110"/>
      <c r="CF130" s="110"/>
      <c r="CG130" s="110"/>
      <c r="CH130" s="110"/>
      <c r="CI130" s="110"/>
      <c r="CJ130" s="110"/>
    </row>
    <row r="131" spans="68:88" x14ac:dyDescent="0.15">
      <c r="BP131" s="78"/>
      <c r="BQ131" s="78"/>
      <c r="BR131" s="78"/>
      <c r="BS131" s="78"/>
      <c r="BT131" s="78"/>
      <c r="BU131" s="78"/>
      <c r="BV131" s="78"/>
      <c r="BW131" s="78"/>
      <c r="BX131" s="78"/>
      <c r="BY131" s="78"/>
      <c r="CA131" s="110"/>
      <c r="CB131" s="110"/>
      <c r="CC131" s="110"/>
      <c r="CD131" s="110"/>
      <c r="CE131" s="110"/>
      <c r="CF131" s="110"/>
      <c r="CG131" s="110"/>
      <c r="CH131" s="110"/>
      <c r="CI131" s="110"/>
      <c r="CJ131" s="110"/>
    </row>
    <row r="132" spans="68:88" x14ac:dyDescent="0.15">
      <c r="BP132" s="78"/>
      <c r="BQ132" s="78"/>
      <c r="BR132" s="78"/>
      <c r="BS132" s="78"/>
      <c r="BT132" s="78"/>
      <c r="BU132" s="78"/>
      <c r="BV132" s="78"/>
      <c r="BW132" s="78"/>
      <c r="BX132" s="78"/>
      <c r="BY132" s="78"/>
      <c r="CA132" s="110"/>
      <c r="CB132" s="110"/>
      <c r="CC132" s="110"/>
      <c r="CD132" s="110"/>
      <c r="CE132" s="110"/>
      <c r="CF132" s="110"/>
      <c r="CG132" s="110"/>
      <c r="CH132" s="110"/>
      <c r="CI132" s="110"/>
      <c r="CJ132" s="110"/>
    </row>
    <row r="133" spans="68:88" x14ac:dyDescent="0.15">
      <c r="BP133" s="78"/>
      <c r="BQ133" s="78"/>
      <c r="BR133" s="78"/>
      <c r="BS133" s="78"/>
      <c r="BT133" s="78"/>
      <c r="BU133" s="78"/>
      <c r="BV133" s="78"/>
      <c r="BW133" s="78"/>
      <c r="BX133" s="78"/>
      <c r="BY133" s="78"/>
      <c r="CA133" s="110"/>
      <c r="CB133" s="110"/>
      <c r="CC133" s="110"/>
      <c r="CD133" s="110"/>
      <c r="CE133" s="110"/>
      <c r="CF133" s="110"/>
      <c r="CG133" s="110"/>
      <c r="CH133" s="110"/>
      <c r="CI133" s="110"/>
      <c r="CJ133" s="110"/>
    </row>
    <row r="134" spans="68:88" x14ac:dyDescent="0.15">
      <c r="BP134" s="78"/>
      <c r="BQ134" s="78"/>
      <c r="BR134" s="78"/>
      <c r="BS134" s="78"/>
      <c r="BT134" s="78"/>
      <c r="BU134" s="78"/>
      <c r="BV134" s="78"/>
      <c r="BW134" s="78"/>
      <c r="BX134" s="78"/>
      <c r="BY134" s="78"/>
      <c r="CA134" s="110"/>
      <c r="CB134" s="110"/>
      <c r="CC134" s="110"/>
      <c r="CD134" s="110"/>
      <c r="CE134" s="110"/>
      <c r="CF134" s="110"/>
      <c r="CG134" s="110"/>
      <c r="CH134" s="110"/>
      <c r="CI134" s="110"/>
      <c r="CJ134" s="110"/>
    </row>
    <row r="135" spans="68:88" x14ac:dyDescent="0.15">
      <c r="BP135" s="78"/>
      <c r="BQ135" s="78"/>
      <c r="BR135" s="78"/>
      <c r="BS135" s="78"/>
      <c r="BT135" s="78"/>
      <c r="BU135" s="78"/>
      <c r="BV135" s="78"/>
      <c r="BW135" s="78"/>
      <c r="BX135" s="78"/>
      <c r="BY135" s="78"/>
      <c r="CA135" s="110"/>
      <c r="CB135" s="110"/>
      <c r="CC135" s="110"/>
      <c r="CD135" s="110"/>
      <c r="CE135" s="110"/>
      <c r="CF135" s="110"/>
      <c r="CG135" s="110"/>
      <c r="CH135" s="110"/>
      <c r="CI135" s="110"/>
      <c r="CJ135" s="110"/>
    </row>
    <row r="136" spans="68:88" x14ac:dyDescent="0.15">
      <c r="BP136" s="78"/>
      <c r="BQ136" s="78"/>
      <c r="BR136" s="78"/>
      <c r="BS136" s="78"/>
      <c r="BT136" s="78"/>
      <c r="BU136" s="78"/>
      <c r="BV136" s="78"/>
      <c r="BW136" s="78"/>
      <c r="BX136" s="78"/>
      <c r="BY136" s="78"/>
      <c r="CA136" s="110"/>
      <c r="CB136" s="110"/>
      <c r="CC136" s="110"/>
      <c r="CD136" s="110"/>
      <c r="CE136" s="110"/>
      <c r="CF136" s="110"/>
      <c r="CG136" s="110"/>
      <c r="CH136" s="110"/>
      <c r="CI136" s="110"/>
      <c r="CJ136" s="110"/>
    </row>
    <row r="137" spans="68:88" x14ac:dyDescent="0.15">
      <c r="BP137" s="78"/>
      <c r="BQ137" s="78"/>
      <c r="BR137" s="78"/>
      <c r="BS137" s="78"/>
      <c r="BT137" s="78"/>
      <c r="BU137" s="78"/>
      <c r="BV137" s="78"/>
      <c r="BW137" s="78"/>
      <c r="BX137" s="78"/>
      <c r="BY137" s="78"/>
      <c r="CA137" s="110"/>
      <c r="CB137" s="110"/>
      <c r="CC137" s="110"/>
      <c r="CD137" s="110"/>
      <c r="CE137" s="110"/>
      <c r="CF137" s="110"/>
      <c r="CG137" s="110"/>
      <c r="CH137" s="110"/>
      <c r="CI137" s="110"/>
      <c r="CJ137" s="110"/>
    </row>
    <row r="138" spans="68:88" x14ac:dyDescent="0.15">
      <c r="BP138" s="78"/>
      <c r="BQ138" s="78"/>
      <c r="BR138" s="78"/>
      <c r="BS138" s="78"/>
      <c r="BT138" s="78"/>
      <c r="BU138" s="78"/>
      <c r="BV138" s="78"/>
      <c r="BW138" s="78"/>
      <c r="BX138" s="78"/>
      <c r="BY138" s="78"/>
      <c r="CA138" s="110"/>
      <c r="CB138" s="110"/>
      <c r="CC138" s="110"/>
      <c r="CD138" s="110"/>
      <c r="CE138" s="110"/>
      <c r="CF138" s="110"/>
      <c r="CG138" s="110"/>
      <c r="CH138" s="110"/>
      <c r="CI138" s="110"/>
      <c r="CJ138" s="110"/>
    </row>
    <row r="139" spans="68:88" x14ac:dyDescent="0.15">
      <c r="BP139" s="78"/>
      <c r="BQ139" s="78"/>
      <c r="BR139" s="78"/>
      <c r="BS139" s="78"/>
      <c r="BT139" s="78"/>
      <c r="BU139" s="78"/>
      <c r="BV139" s="78"/>
      <c r="BW139" s="78"/>
      <c r="BX139" s="78"/>
      <c r="BY139" s="78"/>
      <c r="CA139" s="110"/>
      <c r="CB139" s="110"/>
      <c r="CC139" s="110"/>
      <c r="CD139" s="110"/>
      <c r="CE139" s="110"/>
      <c r="CF139" s="110"/>
      <c r="CG139" s="110"/>
      <c r="CH139" s="110"/>
      <c r="CI139" s="110"/>
      <c r="CJ139" s="110"/>
    </row>
    <row r="140" spans="68:88" x14ac:dyDescent="0.15">
      <c r="BP140" s="78"/>
      <c r="BQ140" s="78"/>
      <c r="BR140" s="78"/>
      <c r="BS140" s="78"/>
      <c r="BT140" s="78"/>
      <c r="BU140" s="78"/>
      <c r="BV140" s="78"/>
      <c r="BW140" s="78"/>
      <c r="BX140" s="78"/>
      <c r="BY140" s="78"/>
      <c r="CA140" s="110"/>
      <c r="CB140" s="110"/>
      <c r="CC140" s="110"/>
      <c r="CD140" s="110"/>
      <c r="CE140" s="110"/>
      <c r="CF140" s="110"/>
      <c r="CG140" s="110"/>
      <c r="CH140" s="110"/>
      <c r="CI140" s="110"/>
      <c r="CJ140" s="110"/>
    </row>
    <row r="141" spans="68:88" x14ac:dyDescent="0.15">
      <c r="BP141" s="78"/>
      <c r="BQ141" s="78"/>
      <c r="BR141" s="78"/>
      <c r="BS141" s="78"/>
      <c r="BT141" s="78"/>
      <c r="BU141" s="78"/>
      <c r="BV141" s="78"/>
      <c r="BW141" s="78"/>
      <c r="BX141" s="78"/>
      <c r="BY141" s="78"/>
      <c r="CA141" s="110"/>
      <c r="CB141" s="110"/>
      <c r="CC141" s="110"/>
      <c r="CD141" s="110"/>
      <c r="CE141" s="110"/>
      <c r="CF141" s="110"/>
      <c r="CG141" s="110"/>
      <c r="CH141" s="110"/>
      <c r="CI141" s="110"/>
      <c r="CJ141" s="110"/>
    </row>
    <row r="142" spans="68:88" x14ac:dyDescent="0.15">
      <c r="BP142" s="78"/>
      <c r="BQ142" s="78"/>
      <c r="BR142" s="78"/>
      <c r="BS142" s="78"/>
      <c r="BT142" s="78"/>
      <c r="BU142" s="78"/>
      <c r="BV142" s="78"/>
      <c r="BW142" s="78"/>
      <c r="BX142" s="78"/>
      <c r="BY142" s="78"/>
      <c r="CA142" s="110"/>
      <c r="CB142" s="110"/>
      <c r="CC142" s="110"/>
      <c r="CD142" s="110"/>
      <c r="CE142" s="110"/>
      <c r="CF142" s="110"/>
      <c r="CG142" s="110"/>
      <c r="CH142" s="110"/>
      <c r="CI142" s="110"/>
      <c r="CJ142" s="110"/>
    </row>
    <row r="143" spans="68:88" x14ac:dyDescent="0.15">
      <c r="BP143" s="78"/>
      <c r="BQ143" s="78"/>
      <c r="BR143" s="78"/>
      <c r="BS143" s="78"/>
      <c r="BT143" s="78"/>
      <c r="BU143" s="78"/>
      <c r="BV143" s="78"/>
      <c r="BW143" s="78"/>
      <c r="BX143" s="78"/>
      <c r="BY143" s="78"/>
      <c r="CA143" s="110"/>
      <c r="CB143" s="110"/>
      <c r="CC143" s="110"/>
      <c r="CD143" s="110"/>
      <c r="CE143" s="110"/>
      <c r="CF143" s="110"/>
      <c r="CG143" s="110"/>
      <c r="CH143" s="110"/>
      <c r="CI143" s="110"/>
      <c r="CJ143" s="110"/>
    </row>
    <row r="144" spans="68:88" x14ac:dyDescent="0.15">
      <c r="BP144" s="78"/>
      <c r="BQ144" s="78"/>
      <c r="BR144" s="78"/>
      <c r="BS144" s="78"/>
      <c r="BT144" s="78"/>
      <c r="BU144" s="78"/>
      <c r="BV144" s="78"/>
      <c r="BW144" s="78"/>
      <c r="BX144" s="78"/>
      <c r="BY144" s="78"/>
      <c r="CA144" s="110"/>
      <c r="CB144" s="110"/>
      <c r="CC144" s="110"/>
      <c r="CD144" s="110"/>
      <c r="CE144" s="110"/>
      <c r="CF144" s="110"/>
      <c r="CG144" s="110"/>
      <c r="CH144" s="110"/>
      <c r="CI144" s="110"/>
      <c r="CJ144" s="110"/>
    </row>
    <row r="145" spans="68:88" x14ac:dyDescent="0.15">
      <c r="BP145" s="78"/>
      <c r="BQ145" s="78"/>
      <c r="BR145" s="78"/>
      <c r="BS145" s="78"/>
      <c r="BT145" s="78"/>
      <c r="BU145" s="78"/>
      <c r="BV145" s="78"/>
      <c r="BW145" s="78"/>
      <c r="BX145" s="78"/>
      <c r="BY145" s="78"/>
      <c r="CA145" s="110"/>
      <c r="CB145" s="110"/>
      <c r="CC145" s="110"/>
      <c r="CD145" s="110"/>
      <c r="CE145" s="110"/>
      <c r="CF145" s="110"/>
      <c r="CG145" s="110"/>
      <c r="CH145" s="110"/>
      <c r="CI145" s="110"/>
      <c r="CJ145" s="110"/>
    </row>
    <row r="146" spans="68:88" x14ac:dyDescent="0.15">
      <c r="BP146" s="78"/>
      <c r="BQ146" s="78"/>
      <c r="BR146" s="78"/>
      <c r="BS146" s="78"/>
      <c r="BT146" s="78"/>
      <c r="BU146" s="78"/>
      <c r="BV146" s="78"/>
      <c r="BW146" s="78"/>
      <c r="BX146" s="78"/>
      <c r="BY146" s="78"/>
      <c r="CA146" s="110"/>
      <c r="CB146" s="110"/>
      <c r="CC146" s="110"/>
      <c r="CD146" s="110"/>
      <c r="CE146" s="110"/>
      <c r="CF146" s="110"/>
      <c r="CG146" s="110"/>
      <c r="CH146" s="110"/>
      <c r="CI146" s="110"/>
      <c r="CJ146" s="110"/>
    </row>
    <row r="147" spans="68:88" x14ac:dyDescent="0.15">
      <c r="BP147" s="78"/>
      <c r="BQ147" s="78"/>
      <c r="BR147" s="78"/>
      <c r="BS147" s="78"/>
      <c r="BT147" s="78"/>
      <c r="BU147" s="78"/>
      <c r="BV147" s="78"/>
      <c r="BW147" s="78"/>
      <c r="BX147" s="78"/>
      <c r="BY147" s="78"/>
      <c r="CA147" s="110"/>
      <c r="CB147" s="110"/>
      <c r="CC147" s="110"/>
      <c r="CD147" s="110"/>
      <c r="CE147" s="110"/>
      <c r="CF147" s="110"/>
      <c r="CG147" s="110"/>
      <c r="CH147" s="110"/>
      <c r="CI147" s="110"/>
      <c r="CJ147" s="110"/>
    </row>
    <row r="148" spans="68:88" x14ac:dyDescent="0.15">
      <c r="BP148" s="78"/>
      <c r="BQ148" s="78"/>
      <c r="BR148" s="78"/>
      <c r="BS148" s="78"/>
      <c r="BT148" s="78"/>
      <c r="BU148" s="78"/>
      <c r="BV148" s="78"/>
      <c r="BW148" s="78"/>
      <c r="BX148" s="78"/>
      <c r="BY148" s="78"/>
      <c r="CA148" s="110"/>
      <c r="CB148" s="110"/>
      <c r="CC148" s="110"/>
      <c r="CD148" s="110"/>
      <c r="CE148" s="110"/>
      <c r="CF148" s="110"/>
      <c r="CG148" s="110"/>
      <c r="CH148" s="110"/>
      <c r="CI148" s="110"/>
      <c r="CJ148" s="110"/>
    </row>
    <row r="149" spans="68:88" x14ac:dyDescent="0.15">
      <c r="BP149" s="78"/>
      <c r="BQ149" s="78"/>
      <c r="BR149" s="78"/>
      <c r="BS149" s="78"/>
      <c r="BT149" s="78"/>
      <c r="BU149" s="78"/>
      <c r="BV149" s="78"/>
      <c r="BW149" s="78"/>
      <c r="BX149" s="78"/>
      <c r="BY149" s="78"/>
      <c r="CA149" s="110"/>
      <c r="CB149" s="110"/>
      <c r="CC149" s="110"/>
      <c r="CD149" s="110"/>
      <c r="CE149" s="110"/>
      <c r="CF149" s="110"/>
      <c r="CG149" s="110"/>
      <c r="CH149" s="110"/>
      <c r="CI149" s="110"/>
      <c r="CJ149" s="110"/>
    </row>
    <row r="150" spans="68:88" x14ac:dyDescent="0.15">
      <c r="BP150" s="78"/>
      <c r="BQ150" s="78"/>
      <c r="BR150" s="78"/>
      <c r="BS150" s="78"/>
      <c r="BT150" s="78"/>
      <c r="BU150" s="78"/>
      <c r="BV150" s="78"/>
      <c r="BW150" s="78"/>
      <c r="BX150" s="78"/>
      <c r="BY150" s="78"/>
      <c r="CA150" s="110"/>
      <c r="CB150" s="110"/>
      <c r="CC150" s="110"/>
      <c r="CD150" s="110"/>
      <c r="CE150" s="110"/>
      <c r="CF150" s="110"/>
      <c r="CG150" s="110"/>
      <c r="CH150" s="110"/>
      <c r="CI150" s="110"/>
      <c r="CJ150" s="110"/>
    </row>
    <row r="151" spans="68:88" x14ac:dyDescent="0.15">
      <c r="BP151" s="78"/>
      <c r="BQ151" s="78"/>
      <c r="BR151" s="78"/>
      <c r="BS151" s="78"/>
      <c r="BT151" s="78"/>
      <c r="BU151" s="78"/>
      <c r="BV151" s="78"/>
      <c r="BW151" s="78"/>
      <c r="BX151" s="78"/>
      <c r="BY151" s="78"/>
      <c r="CA151" s="110"/>
      <c r="CB151" s="110"/>
      <c r="CC151" s="110"/>
      <c r="CD151" s="110"/>
      <c r="CE151" s="110"/>
      <c r="CF151" s="110"/>
      <c r="CG151" s="110"/>
      <c r="CH151" s="110"/>
      <c r="CI151" s="110"/>
      <c r="CJ151" s="110"/>
    </row>
    <row r="152" spans="68:88" x14ac:dyDescent="0.15">
      <c r="BP152" s="78"/>
      <c r="BQ152" s="78"/>
      <c r="BR152" s="78"/>
      <c r="BS152" s="78"/>
      <c r="BT152" s="78"/>
      <c r="BU152" s="78"/>
      <c r="BV152" s="78"/>
      <c r="BW152" s="78"/>
      <c r="BX152" s="78"/>
      <c r="BY152" s="78"/>
      <c r="CA152" s="110"/>
      <c r="CB152" s="110"/>
      <c r="CC152" s="110"/>
      <c r="CD152" s="110"/>
      <c r="CE152" s="110"/>
      <c r="CF152" s="110"/>
      <c r="CG152" s="110"/>
      <c r="CH152" s="110"/>
      <c r="CI152" s="110"/>
      <c r="CJ152" s="110"/>
    </row>
    <row r="153" spans="68:88" x14ac:dyDescent="0.15">
      <c r="BP153" s="78"/>
      <c r="BQ153" s="78"/>
      <c r="BR153" s="78"/>
      <c r="BS153" s="78"/>
      <c r="BT153" s="78"/>
      <c r="BU153" s="78"/>
      <c r="BV153" s="78"/>
      <c r="BW153" s="78"/>
      <c r="BX153" s="78"/>
      <c r="BY153" s="78"/>
      <c r="CA153" s="110"/>
      <c r="CB153" s="110"/>
      <c r="CC153" s="110"/>
      <c r="CD153" s="110"/>
      <c r="CE153" s="110"/>
      <c r="CF153" s="110"/>
      <c r="CG153" s="110"/>
      <c r="CH153" s="110"/>
      <c r="CI153" s="110"/>
      <c r="CJ153" s="110"/>
    </row>
    <row r="154" spans="68:88" x14ac:dyDescent="0.15">
      <c r="BP154" s="78"/>
      <c r="BQ154" s="78"/>
      <c r="BR154" s="78"/>
      <c r="BS154" s="78"/>
      <c r="BT154" s="78"/>
      <c r="BU154" s="78"/>
      <c r="BV154" s="78"/>
      <c r="BW154" s="78"/>
      <c r="BX154" s="78"/>
      <c r="BY154" s="78"/>
      <c r="CA154" s="110"/>
      <c r="CB154" s="110"/>
      <c r="CC154" s="110"/>
      <c r="CD154" s="110"/>
      <c r="CE154" s="110"/>
      <c r="CF154" s="110"/>
      <c r="CG154" s="110"/>
      <c r="CH154" s="110"/>
      <c r="CI154" s="110"/>
      <c r="CJ154" s="110"/>
    </row>
    <row r="155" spans="68:88" x14ac:dyDescent="0.15">
      <c r="BP155" s="78"/>
      <c r="BQ155" s="78"/>
      <c r="BR155" s="78"/>
      <c r="BS155" s="78"/>
      <c r="BT155" s="78"/>
      <c r="BU155" s="78"/>
      <c r="BV155" s="78"/>
      <c r="BW155" s="78"/>
      <c r="BX155" s="78"/>
      <c r="BY155" s="78"/>
      <c r="CA155" s="110"/>
      <c r="CB155" s="110"/>
      <c r="CC155" s="110"/>
      <c r="CD155" s="110"/>
      <c r="CE155" s="110"/>
      <c r="CF155" s="110"/>
      <c r="CG155" s="110"/>
      <c r="CH155" s="110"/>
      <c r="CI155" s="110"/>
      <c r="CJ155" s="110"/>
    </row>
    <row r="156" spans="68:88" x14ac:dyDescent="0.15">
      <c r="BP156" s="78"/>
      <c r="BQ156" s="78"/>
      <c r="BR156" s="78"/>
      <c r="BS156" s="78"/>
      <c r="BT156" s="78"/>
      <c r="BU156" s="78"/>
      <c r="BV156" s="78"/>
      <c r="BW156" s="78"/>
      <c r="BX156" s="78"/>
      <c r="BY156" s="78"/>
      <c r="CA156" s="110"/>
      <c r="CB156" s="110"/>
      <c r="CC156" s="110"/>
      <c r="CD156" s="110"/>
      <c r="CE156" s="110"/>
      <c r="CF156" s="110"/>
      <c r="CG156" s="110"/>
      <c r="CH156" s="110"/>
      <c r="CI156" s="110"/>
      <c r="CJ156" s="110"/>
    </row>
    <row r="157" spans="68:88" x14ac:dyDescent="0.15">
      <c r="BP157" s="78"/>
      <c r="BQ157" s="78"/>
      <c r="BR157" s="78"/>
      <c r="BS157" s="78"/>
      <c r="BT157" s="78"/>
      <c r="BU157" s="78"/>
      <c r="BV157" s="78"/>
      <c r="BW157" s="78"/>
      <c r="BX157" s="78"/>
      <c r="BY157" s="78"/>
      <c r="CA157" s="110"/>
      <c r="CB157" s="110"/>
      <c r="CC157" s="110"/>
      <c r="CD157" s="110"/>
      <c r="CE157" s="110"/>
      <c r="CF157" s="110"/>
      <c r="CG157" s="110"/>
      <c r="CH157" s="110"/>
      <c r="CI157" s="110"/>
      <c r="CJ157" s="110"/>
    </row>
    <row r="158" spans="68:88" x14ac:dyDescent="0.15">
      <c r="BP158" s="78"/>
      <c r="BQ158" s="78"/>
      <c r="BR158" s="78"/>
      <c r="BS158" s="78"/>
      <c r="BT158" s="78"/>
      <c r="BU158" s="78"/>
      <c r="BV158" s="78"/>
      <c r="BW158" s="78"/>
      <c r="BX158" s="78"/>
      <c r="BY158" s="78"/>
      <c r="CA158" s="110"/>
      <c r="CB158" s="110"/>
      <c r="CC158" s="110"/>
      <c r="CD158" s="110"/>
      <c r="CE158" s="110"/>
      <c r="CF158" s="110"/>
      <c r="CG158" s="110"/>
      <c r="CH158" s="110"/>
      <c r="CI158" s="110"/>
      <c r="CJ158" s="110"/>
    </row>
    <row r="159" spans="68:88" x14ac:dyDescent="0.15">
      <c r="BP159" s="78"/>
      <c r="BQ159" s="78"/>
      <c r="BR159" s="78"/>
      <c r="BS159" s="78"/>
      <c r="BT159" s="78"/>
      <c r="BU159" s="78"/>
      <c r="BV159" s="78"/>
      <c r="BW159" s="78"/>
      <c r="BX159" s="78"/>
      <c r="BY159" s="78"/>
      <c r="CA159" s="110"/>
      <c r="CB159" s="110"/>
      <c r="CC159" s="110"/>
      <c r="CD159" s="110"/>
      <c r="CE159" s="110"/>
      <c r="CF159" s="110"/>
      <c r="CG159" s="110"/>
      <c r="CH159" s="110"/>
      <c r="CI159" s="110"/>
      <c r="CJ159" s="110"/>
    </row>
    <row r="160" spans="68:88" x14ac:dyDescent="0.15">
      <c r="BP160" s="78"/>
      <c r="BQ160" s="78"/>
      <c r="BR160" s="78"/>
      <c r="BS160" s="78"/>
      <c r="BT160" s="78"/>
      <c r="BU160" s="78"/>
      <c r="BV160" s="78"/>
      <c r="BW160" s="78"/>
      <c r="BX160" s="78"/>
      <c r="BY160" s="78"/>
      <c r="CA160" s="110"/>
      <c r="CB160" s="110"/>
      <c r="CC160" s="110"/>
      <c r="CD160" s="110"/>
      <c r="CE160" s="110"/>
      <c r="CF160" s="110"/>
      <c r="CG160" s="110"/>
      <c r="CH160" s="110"/>
      <c r="CI160" s="110"/>
      <c r="CJ160" s="110"/>
    </row>
    <row r="161" spans="68:88" x14ac:dyDescent="0.15">
      <c r="BP161" s="78"/>
      <c r="BQ161" s="78"/>
      <c r="BR161" s="78"/>
      <c r="BS161" s="78"/>
      <c r="BT161" s="78"/>
      <c r="BU161" s="78"/>
      <c r="BV161" s="78"/>
      <c r="BW161" s="78"/>
      <c r="BX161" s="78"/>
      <c r="BY161" s="78"/>
      <c r="CA161" s="110"/>
      <c r="CB161" s="110"/>
      <c r="CC161" s="110"/>
      <c r="CD161" s="110"/>
      <c r="CE161" s="110"/>
      <c r="CF161" s="110"/>
      <c r="CG161" s="110"/>
      <c r="CH161" s="110"/>
      <c r="CI161" s="110"/>
      <c r="CJ161" s="110"/>
    </row>
    <row r="162" spans="68:88" x14ac:dyDescent="0.15">
      <c r="BP162" s="78"/>
      <c r="BQ162" s="78"/>
      <c r="BR162" s="78"/>
      <c r="BS162" s="78"/>
      <c r="BT162" s="78"/>
      <c r="BU162" s="78"/>
      <c r="BV162" s="78"/>
      <c r="BW162" s="78"/>
      <c r="BX162" s="78"/>
      <c r="BY162" s="78"/>
      <c r="CA162" s="110"/>
      <c r="CB162" s="110"/>
      <c r="CC162" s="110"/>
      <c r="CD162" s="110"/>
      <c r="CE162" s="110"/>
      <c r="CF162" s="110"/>
      <c r="CG162" s="110"/>
      <c r="CH162" s="110"/>
      <c r="CI162" s="110"/>
      <c r="CJ162" s="110"/>
    </row>
    <row r="163" spans="68:88" x14ac:dyDescent="0.15">
      <c r="BP163" s="78"/>
      <c r="BQ163" s="78"/>
      <c r="BR163" s="78"/>
      <c r="BS163" s="78"/>
      <c r="BT163" s="78"/>
      <c r="BU163" s="78"/>
      <c r="BV163" s="78"/>
      <c r="BW163" s="78"/>
      <c r="BX163" s="78"/>
      <c r="BY163" s="78"/>
      <c r="CA163" s="110"/>
      <c r="CB163" s="110"/>
      <c r="CC163" s="110"/>
      <c r="CD163" s="110"/>
      <c r="CE163" s="110"/>
      <c r="CF163" s="110"/>
      <c r="CG163" s="110"/>
      <c r="CH163" s="110"/>
      <c r="CI163" s="110"/>
      <c r="CJ163" s="110"/>
    </row>
    <row r="164" spans="68:88" x14ac:dyDescent="0.15">
      <c r="BP164" s="78"/>
      <c r="BQ164" s="78"/>
      <c r="BR164" s="78"/>
      <c r="BS164" s="78"/>
      <c r="BT164" s="78"/>
      <c r="BU164" s="78"/>
      <c r="BV164" s="78"/>
      <c r="BW164" s="78"/>
      <c r="BX164" s="78"/>
      <c r="BY164" s="78"/>
      <c r="CA164" s="110"/>
      <c r="CB164" s="110"/>
      <c r="CC164" s="110"/>
      <c r="CD164" s="110"/>
      <c r="CE164" s="110"/>
      <c r="CF164" s="110"/>
      <c r="CG164" s="110"/>
      <c r="CH164" s="110"/>
      <c r="CI164" s="110"/>
      <c r="CJ164" s="110"/>
    </row>
    <row r="165" spans="68:88" x14ac:dyDescent="0.15">
      <c r="BP165" s="78"/>
      <c r="BQ165" s="78"/>
      <c r="BR165" s="78"/>
      <c r="BS165" s="78"/>
      <c r="BT165" s="78"/>
      <c r="BU165" s="78"/>
      <c r="BV165" s="78"/>
      <c r="BW165" s="78"/>
      <c r="BX165" s="78"/>
      <c r="BY165" s="78"/>
      <c r="CA165" s="110"/>
      <c r="CB165" s="110"/>
      <c r="CC165" s="110"/>
      <c r="CD165" s="110"/>
      <c r="CE165" s="110"/>
      <c r="CF165" s="110"/>
      <c r="CG165" s="110"/>
      <c r="CH165" s="110"/>
      <c r="CI165" s="110"/>
      <c r="CJ165" s="110"/>
    </row>
    <row r="166" spans="68:88" x14ac:dyDescent="0.15">
      <c r="BP166" s="78"/>
      <c r="BQ166" s="78"/>
      <c r="BR166" s="78"/>
      <c r="BS166" s="78"/>
      <c r="BT166" s="78"/>
      <c r="BU166" s="78"/>
      <c r="BV166" s="78"/>
      <c r="BW166" s="78"/>
      <c r="BX166" s="78"/>
      <c r="BY166" s="78"/>
      <c r="CA166" s="110"/>
      <c r="CB166" s="110"/>
      <c r="CC166" s="110"/>
      <c r="CD166" s="110"/>
      <c r="CE166" s="110"/>
      <c r="CF166" s="110"/>
      <c r="CG166" s="110"/>
      <c r="CH166" s="110"/>
      <c r="CI166" s="110"/>
      <c r="CJ166" s="110"/>
    </row>
    <row r="167" spans="68:88" x14ac:dyDescent="0.15">
      <c r="BP167" s="78"/>
      <c r="BQ167" s="78"/>
      <c r="BR167" s="78"/>
      <c r="BS167" s="78"/>
      <c r="BT167" s="78"/>
      <c r="BU167" s="78"/>
      <c r="BV167" s="78"/>
      <c r="BW167" s="78"/>
      <c r="BX167" s="78"/>
      <c r="BY167" s="78"/>
      <c r="CA167" s="110"/>
      <c r="CB167" s="110"/>
      <c r="CC167" s="110"/>
      <c r="CD167" s="110"/>
      <c r="CE167" s="110"/>
      <c r="CF167" s="110"/>
      <c r="CG167" s="110"/>
      <c r="CH167" s="110"/>
      <c r="CI167" s="110"/>
      <c r="CJ167" s="110"/>
    </row>
    <row r="168" spans="68:88" x14ac:dyDescent="0.15">
      <c r="BP168" s="78"/>
      <c r="BQ168" s="78"/>
      <c r="BR168" s="78"/>
      <c r="BS168" s="78"/>
      <c r="BT168" s="78"/>
      <c r="BU168" s="78"/>
      <c r="BV168" s="78"/>
      <c r="BW168" s="78"/>
      <c r="BX168" s="78"/>
      <c r="BY168" s="78"/>
      <c r="CA168" s="110"/>
      <c r="CB168" s="110"/>
      <c r="CC168" s="110"/>
      <c r="CD168" s="110"/>
      <c r="CE168" s="110"/>
      <c r="CF168" s="110"/>
      <c r="CG168" s="110"/>
      <c r="CH168" s="110"/>
      <c r="CI168" s="110"/>
      <c r="CJ168" s="110"/>
    </row>
    <row r="169" spans="68:88" x14ac:dyDescent="0.15">
      <c r="BP169" s="78"/>
      <c r="BQ169" s="78"/>
      <c r="BR169" s="78"/>
      <c r="BS169" s="78"/>
      <c r="BT169" s="78"/>
      <c r="BU169" s="78"/>
      <c r="BV169" s="78"/>
      <c r="BW169" s="78"/>
      <c r="BX169" s="78"/>
      <c r="BY169" s="78"/>
      <c r="CA169" s="110"/>
      <c r="CB169" s="110"/>
      <c r="CC169" s="110"/>
      <c r="CD169" s="110"/>
      <c r="CE169" s="110"/>
      <c r="CF169" s="110"/>
      <c r="CG169" s="110"/>
      <c r="CH169" s="110"/>
      <c r="CI169" s="110"/>
      <c r="CJ169" s="110"/>
    </row>
    <row r="170" spans="68:88" x14ac:dyDescent="0.15">
      <c r="BP170" s="78"/>
      <c r="BQ170" s="78"/>
      <c r="BR170" s="78"/>
      <c r="BS170" s="78"/>
      <c r="BT170" s="78"/>
      <c r="BU170" s="78"/>
      <c r="BV170" s="78"/>
      <c r="BW170" s="78"/>
      <c r="BX170" s="78"/>
      <c r="BY170" s="78"/>
      <c r="CA170" s="110"/>
      <c r="CB170" s="110"/>
      <c r="CC170" s="110"/>
      <c r="CD170" s="110"/>
      <c r="CE170" s="110"/>
      <c r="CF170" s="110"/>
      <c r="CG170" s="110"/>
      <c r="CH170" s="110"/>
      <c r="CI170" s="110"/>
      <c r="CJ170" s="110"/>
    </row>
    <row r="171" spans="68:88" x14ac:dyDescent="0.15">
      <c r="BP171" s="78"/>
      <c r="BQ171" s="78"/>
      <c r="BR171" s="78"/>
      <c r="BS171" s="78"/>
      <c r="BT171" s="78"/>
      <c r="BU171" s="78"/>
      <c r="BV171" s="78"/>
      <c r="BW171" s="78"/>
      <c r="BX171" s="78"/>
      <c r="BY171" s="78"/>
      <c r="CA171" s="110"/>
      <c r="CB171" s="110"/>
      <c r="CC171" s="110"/>
      <c r="CD171" s="110"/>
      <c r="CE171" s="110"/>
      <c r="CF171" s="110"/>
      <c r="CG171" s="110"/>
      <c r="CH171" s="110"/>
      <c r="CI171" s="110"/>
      <c r="CJ171" s="110"/>
    </row>
    <row r="172" spans="68:88" x14ac:dyDescent="0.15">
      <c r="BP172" s="78"/>
      <c r="BQ172" s="78"/>
      <c r="BR172" s="78"/>
      <c r="BS172" s="78"/>
      <c r="BT172" s="78"/>
      <c r="BU172" s="78"/>
      <c r="BV172" s="78"/>
      <c r="BW172" s="78"/>
      <c r="BX172" s="78"/>
      <c r="BY172" s="78"/>
      <c r="CA172" s="110"/>
      <c r="CB172" s="110"/>
      <c r="CC172" s="110"/>
      <c r="CD172" s="110"/>
      <c r="CE172" s="110"/>
      <c r="CF172" s="110"/>
      <c r="CG172" s="110"/>
      <c r="CH172" s="110"/>
      <c r="CI172" s="110"/>
      <c r="CJ172" s="110"/>
    </row>
    <row r="173" spans="68:88" x14ac:dyDescent="0.15">
      <c r="BP173" s="78"/>
      <c r="BQ173" s="78"/>
      <c r="BR173" s="78"/>
      <c r="BS173" s="78"/>
      <c r="BT173" s="78"/>
      <c r="BU173" s="78"/>
      <c r="BV173" s="78"/>
      <c r="BW173" s="78"/>
      <c r="BX173" s="78"/>
      <c r="BY173" s="78"/>
      <c r="CA173" s="110"/>
      <c r="CB173" s="110"/>
      <c r="CC173" s="110"/>
      <c r="CD173" s="110"/>
      <c r="CE173" s="110"/>
      <c r="CF173" s="110"/>
      <c r="CG173" s="110"/>
      <c r="CH173" s="110"/>
      <c r="CI173" s="110"/>
      <c r="CJ173" s="110"/>
    </row>
    <row r="174" spans="68:88" x14ac:dyDescent="0.15">
      <c r="BP174" s="78"/>
      <c r="BQ174" s="78"/>
      <c r="BR174" s="78"/>
      <c r="BS174" s="78"/>
      <c r="BT174" s="78"/>
      <c r="BU174" s="78"/>
      <c r="BV174" s="78"/>
      <c r="BW174" s="78"/>
      <c r="BX174" s="78"/>
      <c r="BY174" s="78"/>
      <c r="CA174" s="110"/>
      <c r="CB174" s="110"/>
      <c r="CC174" s="110"/>
      <c r="CD174" s="110"/>
      <c r="CE174" s="110"/>
      <c r="CF174" s="110"/>
      <c r="CG174" s="110"/>
      <c r="CH174" s="110"/>
      <c r="CI174" s="110"/>
      <c r="CJ174" s="110"/>
    </row>
    <row r="175" spans="68:88" x14ac:dyDescent="0.15">
      <c r="BP175" s="78"/>
      <c r="BQ175" s="78"/>
      <c r="BR175" s="78"/>
      <c r="BS175" s="78"/>
      <c r="BT175" s="78"/>
      <c r="BU175" s="78"/>
      <c r="BV175" s="78"/>
      <c r="BW175" s="78"/>
      <c r="BX175" s="78"/>
      <c r="BY175" s="78"/>
      <c r="CA175" s="110"/>
      <c r="CB175" s="110"/>
      <c r="CC175" s="110"/>
      <c r="CD175" s="110"/>
      <c r="CE175" s="110"/>
      <c r="CF175" s="110"/>
      <c r="CG175" s="110"/>
      <c r="CH175" s="110"/>
      <c r="CI175" s="110"/>
      <c r="CJ175" s="110"/>
    </row>
    <row r="176" spans="68:88" x14ac:dyDescent="0.15">
      <c r="BP176" s="78"/>
      <c r="BQ176" s="78"/>
      <c r="BR176" s="78"/>
      <c r="BS176" s="78"/>
      <c r="BT176" s="78"/>
      <c r="BU176" s="78"/>
      <c r="BV176" s="78"/>
      <c r="BW176" s="78"/>
      <c r="BX176" s="78"/>
      <c r="BY176" s="78"/>
      <c r="CA176" s="110"/>
      <c r="CB176" s="110"/>
      <c r="CC176" s="110"/>
      <c r="CD176" s="110"/>
      <c r="CE176" s="110"/>
      <c r="CF176" s="110"/>
      <c r="CG176" s="110"/>
      <c r="CH176" s="110"/>
      <c r="CI176" s="110"/>
      <c r="CJ176" s="110"/>
    </row>
    <row r="177" spans="68:88" x14ac:dyDescent="0.15">
      <c r="BP177" s="78"/>
      <c r="BQ177" s="78"/>
      <c r="BR177" s="78"/>
      <c r="BS177" s="78"/>
      <c r="BT177" s="78"/>
      <c r="BU177" s="78"/>
      <c r="BV177" s="78"/>
      <c r="BW177" s="78"/>
      <c r="BX177" s="78"/>
      <c r="BY177" s="78"/>
      <c r="CA177" s="110"/>
      <c r="CB177" s="110"/>
      <c r="CC177" s="110"/>
      <c r="CD177" s="110"/>
      <c r="CE177" s="110"/>
      <c r="CF177" s="110"/>
      <c r="CG177" s="110"/>
      <c r="CH177" s="110"/>
      <c r="CI177" s="110"/>
      <c r="CJ177" s="110"/>
    </row>
    <row r="178" spans="68:88" x14ac:dyDescent="0.15">
      <c r="BP178" s="78"/>
      <c r="BQ178" s="78"/>
      <c r="BR178" s="78"/>
      <c r="BS178" s="78"/>
      <c r="BT178" s="78"/>
      <c r="BU178" s="78"/>
      <c r="BV178" s="78"/>
      <c r="BW178" s="78"/>
      <c r="BX178" s="78"/>
      <c r="BY178" s="78"/>
      <c r="CA178" s="110"/>
      <c r="CB178" s="110"/>
      <c r="CC178" s="110"/>
      <c r="CD178" s="110"/>
      <c r="CE178" s="110"/>
      <c r="CF178" s="110"/>
      <c r="CG178" s="110"/>
      <c r="CH178" s="110"/>
      <c r="CI178" s="110"/>
      <c r="CJ178" s="110"/>
    </row>
    <row r="179" spans="68:88" x14ac:dyDescent="0.15">
      <c r="BP179" s="78"/>
      <c r="BQ179" s="78"/>
      <c r="BR179" s="78"/>
      <c r="BS179" s="78"/>
      <c r="BT179" s="78"/>
      <c r="BU179" s="78"/>
      <c r="BV179" s="78"/>
      <c r="BW179" s="78"/>
      <c r="BX179" s="78"/>
      <c r="BY179" s="78"/>
      <c r="CA179" s="110"/>
      <c r="CB179" s="110"/>
      <c r="CC179" s="110"/>
      <c r="CD179" s="110"/>
      <c r="CE179" s="110"/>
      <c r="CF179" s="110"/>
      <c r="CG179" s="110"/>
      <c r="CH179" s="110"/>
      <c r="CI179" s="110"/>
      <c r="CJ179" s="110"/>
    </row>
    <row r="180" spans="68:88" x14ac:dyDescent="0.15">
      <c r="BP180" s="78"/>
      <c r="BQ180" s="78"/>
      <c r="BR180" s="78"/>
      <c r="BS180" s="78"/>
      <c r="BT180" s="78"/>
      <c r="BU180" s="78"/>
      <c r="BV180" s="78"/>
      <c r="BW180" s="78"/>
      <c r="BX180" s="78"/>
      <c r="BY180" s="78"/>
      <c r="CA180" s="110"/>
      <c r="CB180" s="110"/>
      <c r="CC180" s="110"/>
      <c r="CD180" s="110"/>
      <c r="CE180" s="110"/>
      <c r="CF180" s="110"/>
      <c r="CG180" s="110"/>
      <c r="CH180" s="110"/>
      <c r="CI180" s="110"/>
      <c r="CJ180" s="110"/>
    </row>
    <row r="181" spans="68:88" x14ac:dyDescent="0.15">
      <c r="BP181" s="78"/>
      <c r="BQ181" s="78"/>
      <c r="BR181" s="78"/>
      <c r="BS181" s="78"/>
      <c r="BT181" s="78"/>
      <c r="BU181" s="78"/>
      <c r="BV181" s="78"/>
      <c r="BW181" s="78"/>
      <c r="BX181" s="78"/>
      <c r="BY181" s="78"/>
      <c r="CA181" s="110"/>
      <c r="CB181" s="110"/>
      <c r="CC181" s="110"/>
      <c r="CD181" s="110"/>
      <c r="CE181" s="110"/>
      <c r="CF181" s="110"/>
      <c r="CG181" s="110"/>
      <c r="CH181" s="110"/>
      <c r="CI181" s="110"/>
      <c r="CJ181" s="110"/>
    </row>
    <row r="182" spans="68:88" x14ac:dyDescent="0.15">
      <c r="BP182" s="78"/>
      <c r="BQ182" s="78"/>
      <c r="BR182" s="78"/>
      <c r="BS182" s="78"/>
      <c r="BT182" s="78"/>
      <c r="BU182" s="78"/>
      <c r="BV182" s="78"/>
      <c r="BW182" s="78"/>
      <c r="BX182" s="78"/>
      <c r="BY182" s="78"/>
    </row>
    <row r="183" spans="68:88" x14ac:dyDescent="0.15">
      <c r="BP183" s="78"/>
      <c r="BQ183" s="78"/>
      <c r="BR183" s="78"/>
      <c r="BS183" s="78"/>
      <c r="BT183" s="78"/>
      <c r="BU183" s="78"/>
      <c r="BV183" s="78"/>
      <c r="BW183" s="78"/>
      <c r="BX183" s="78"/>
      <c r="BY183" s="78"/>
    </row>
    <row r="184" spans="68:88" x14ac:dyDescent="0.15">
      <c r="BP184" s="78"/>
      <c r="BQ184" s="78"/>
      <c r="BR184" s="78"/>
      <c r="BS184" s="78"/>
      <c r="BT184" s="78"/>
      <c r="BU184" s="78"/>
      <c r="BV184" s="78"/>
      <c r="BW184" s="78"/>
      <c r="BX184" s="78"/>
      <c r="BY184" s="78"/>
    </row>
    <row r="185" spans="68:88" x14ac:dyDescent="0.15">
      <c r="BP185" s="78"/>
      <c r="BQ185" s="78"/>
      <c r="BR185" s="78"/>
      <c r="BS185" s="78"/>
      <c r="BT185" s="78"/>
      <c r="BU185" s="78"/>
      <c r="BV185" s="78"/>
      <c r="BW185" s="78"/>
      <c r="BX185" s="78"/>
      <c r="BY185" s="78"/>
    </row>
    <row r="186" spans="68:88" x14ac:dyDescent="0.15">
      <c r="BP186" s="78"/>
      <c r="BQ186" s="78"/>
      <c r="BR186" s="78"/>
      <c r="BS186" s="78"/>
      <c r="BT186" s="78"/>
      <c r="BU186" s="78"/>
      <c r="BV186" s="78"/>
      <c r="BW186" s="78"/>
      <c r="BX186" s="78"/>
      <c r="BY186" s="78"/>
    </row>
    <row r="187" spans="68:88" x14ac:dyDescent="0.15">
      <c r="BP187" s="78"/>
      <c r="BQ187" s="78"/>
      <c r="BR187" s="78"/>
      <c r="BS187" s="78"/>
      <c r="BT187" s="78"/>
      <c r="BU187" s="78"/>
      <c r="BV187" s="78"/>
      <c r="BW187" s="78"/>
      <c r="BX187" s="78"/>
      <c r="BY187" s="78"/>
    </row>
    <row r="188" spans="68:88" x14ac:dyDescent="0.15">
      <c r="BP188" s="78"/>
      <c r="BQ188" s="78"/>
      <c r="BR188" s="78"/>
      <c r="BS188" s="78"/>
      <c r="BT188" s="78"/>
      <c r="BU188" s="78"/>
      <c r="BV188" s="78"/>
      <c r="BW188" s="78"/>
      <c r="BX188" s="78"/>
      <c r="BY188" s="78"/>
    </row>
    <row r="189" spans="68:88" x14ac:dyDescent="0.15">
      <c r="BP189" s="78"/>
      <c r="BQ189" s="78"/>
      <c r="BR189" s="78"/>
      <c r="BS189" s="78"/>
      <c r="BT189" s="78"/>
      <c r="BU189" s="78"/>
      <c r="BV189" s="78"/>
      <c r="BW189" s="78"/>
      <c r="BX189" s="78"/>
      <c r="BY189" s="78"/>
    </row>
    <row r="190" spans="68:88" x14ac:dyDescent="0.15">
      <c r="BP190" s="78"/>
      <c r="BQ190" s="78"/>
      <c r="BR190" s="78"/>
      <c r="BS190" s="78"/>
      <c r="BT190" s="78"/>
      <c r="BU190" s="78"/>
      <c r="BV190" s="78"/>
      <c r="BW190" s="78"/>
      <c r="BX190" s="78"/>
      <c r="BY190" s="78"/>
    </row>
    <row r="191" spans="68:88" x14ac:dyDescent="0.15">
      <c r="BP191" s="78"/>
      <c r="BQ191" s="78"/>
      <c r="BR191" s="78"/>
      <c r="BS191" s="78"/>
      <c r="BT191" s="78"/>
      <c r="BU191" s="78"/>
      <c r="BV191" s="78"/>
      <c r="BW191" s="78"/>
      <c r="BX191" s="78"/>
      <c r="BY191" s="78"/>
    </row>
    <row r="192" spans="68:88" x14ac:dyDescent="0.15">
      <c r="BP192" s="78"/>
      <c r="BQ192" s="78"/>
      <c r="BR192" s="78"/>
      <c r="BS192" s="78"/>
      <c r="BT192" s="78"/>
      <c r="BU192" s="78"/>
      <c r="BV192" s="78"/>
      <c r="BW192" s="78"/>
      <c r="BX192" s="78"/>
      <c r="BY192" s="78"/>
    </row>
    <row r="193" spans="68:77" x14ac:dyDescent="0.15">
      <c r="BP193" s="78"/>
      <c r="BQ193" s="78"/>
      <c r="BR193" s="78"/>
      <c r="BS193" s="78"/>
      <c r="BT193" s="78"/>
      <c r="BU193" s="78"/>
      <c r="BV193" s="78"/>
      <c r="BW193" s="78"/>
      <c r="BX193" s="78"/>
      <c r="BY193" s="78"/>
    </row>
    <row r="194" spans="68:77" x14ac:dyDescent="0.15">
      <c r="BP194" s="78"/>
      <c r="BQ194" s="78"/>
      <c r="BR194" s="78"/>
      <c r="BS194" s="78"/>
      <c r="BT194" s="78"/>
      <c r="BU194" s="78"/>
      <c r="BV194" s="78"/>
      <c r="BW194" s="78"/>
      <c r="BX194" s="78"/>
      <c r="BY194" s="78"/>
    </row>
    <row r="195" spans="68:77" x14ac:dyDescent="0.15">
      <c r="BP195" s="78"/>
      <c r="BQ195" s="78"/>
      <c r="BR195" s="78"/>
      <c r="BS195" s="78"/>
      <c r="BT195" s="78"/>
      <c r="BU195" s="78"/>
      <c r="BV195" s="78"/>
      <c r="BW195" s="78"/>
      <c r="BX195" s="78"/>
      <c r="BY195" s="78"/>
    </row>
    <row r="196" spans="68:77" x14ac:dyDescent="0.15">
      <c r="BP196" s="78"/>
      <c r="BQ196" s="78"/>
      <c r="BR196" s="78"/>
      <c r="BS196" s="78"/>
      <c r="BT196" s="78"/>
      <c r="BU196" s="78"/>
      <c r="BV196" s="78"/>
      <c r="BW196" s="78"/>
      <c r="BX196" s="78"/>
      <c r="BY196" s="78"/>
    </row>
    <row r="197" spans="68:77" x14ac:dyDescent="0.15">
      <c r="BP197" s="78"/>
      <c r="BQ197" s="78"/>
      <c r="BR197" s="78"/>
      <c r="BS197" s="78"/>
      <c r="BT197" s="78"/>
      <c r="BU197" s="78"/>
      <c r="BV197" s="78"/>
      <c r="BW197" s="78"/>
      <c r="BX197" s="78"/>
      <c r="BY197" s="78"/>
    </row>
    <row r="198" spans="68:77" x14ac:dyDescent="0.15">
      <c r="BP198" s="78"/>
      <c r="BQ198" s="78"/>
      <c r="BR198" s="78"/>
      <c r="BS198" s="78"/>
      <c r="BT198" s="78"/>
      <c r="BU198" s="78"/>
      <c r="BV198" s="78"/>
      <c r="BW198" s="78"/>
      <c r="BX198" s="78"/>
      <c r="BY198" s="78"/>
    </row>
    <row r="199" spans="68:77" x14ac:dyDescent="0.15">
      <c r="BP199" s="78"/>
      <c r="BQ199" s="78"/>
      <c r="BR199" s="78"/>
      <c r="BS199" s="78"/>
      <c r="BT199" s="78"/>
      <c r="BU199" s="78"/>
      <c r="BV199" s="78"/>
      <c r="BW199" s="78"/>
      <c r="BX199" s="78"/>
      <c r="BY199" s="78"/>
    </row>
    <row r="200" spans="68:77" x14ac:dyDescent="0.15">
      <c r="BP200" s="78"/>
      <c r="BQ200" s="78"/>
      <c r="BR200" s="78"/>
      <c r="BS200" s="78"/>
      <c r="BT200" s="78"/>
      <c r="BU200" s="78"/>
      <c r="BV200" s="78"/>
      <c r="BW200" s="78"/>
      <c r="BX200" s="78"/>
      <c r="BY200" s="78"/>
    </row>
    <row r="201" spans="68:77" x14ac:dyDescent="0.15">
      <c r="BP201" s="78"/>
      <c r="BQ201" s="78"/>
      <c r="BR201" s="78"/>
      <c r="BS201" s="78"/>
      <c r="BT201" s="78"/>
      <c r="BU201" s="78"/>
      <c r="BV201" s="78"/>
      <c r="BW201" s="78"/>
      <c r="BX201" s="78"/>
      <c r="BY201" s="78"/>
    </row>
    <row r="202" spans="68:77" x14ac:dyDescent="0.15">
      <c r="BP202" s="78"/>
      <c r="BQ202" s="78"/>
      <c r="BR202" s="78"/>
      <c r="BS202" s="78"/>
      <c r="BT202" s="78"/>
      <c r="BU202" s="78"/>
      <c r="BV202" s="78"/>
      <c r="BW202" s="78"/>
      <c r="BX202" s="78"/>
      <c r="BY202" s="78"/>
    </row>
    <row r="203" spans="68:77" x14ac:dyDescent="0.15">
      <c r="BP203" s="78"/>
      <c r="BQ203" s="78"/>
      <c r="BR203" s="78"/>
      <c r="BS203" s="78"/>
      <c r="BT203" s="78"/>
      <c r="BU203" s="78"/>
      <c r="BV203" s="78"/>
      <c r="BW203" s="78"/>
      <c r="BX203" s="78"/>
      <c r="BY203" s="78"/>
    </row>
    <row r="204" spans="68:77" x14ac:dyDescent="0.15">
      <c r="BP204" s="78"/>
      <c r="BQ204" s="78"/>
      <c r="BR204" s="78"/>
      <c r="BS204" s="78"/>
      <c r="BT204" s="78"/>
      <c r="BU204" s="78"/>
      <c r="BV204" s="78"/>
      <c r="BW204" s="78"/>
      <c r="BX204" s="78"/>
      <c r="BY204" s="78"/>
    </row>
    <row r="205" spans="68:77" x14ac:dyDescent="0.15">
      <c r="BP205" s="78"/>
      <c r="BQ205" s="78"/>
      <c r="BR205" s="78"/>
      <c r="BS205" s="78"/>
      <c r="BT205" s="78"/>
      <c r="BU205" s="78"/>
      <c r="BV205" s="78"/>
      <c r="BW205" s="78"/>
      <c r="BX205" s="78"/>
      <c r="BY205" s="78"/>
    </row>
    <row r="206" spans="68:77" x14ac:dyDescent="0.15">
      <c r="BP206" s="78"/>
      <c r="BQ206" s="78"/>
      <c r="BR206" s="78"/>
      <c r="BS206" s="78"/>
      <c r="BT206" s="78"/>
      <c r="BU206" s="78"/>
      <c r="BV206" s="78"/>
      <c r="BW206" s="78"/>
      <c r="BX206" s="78"/>
      <c r="BY206" s="78"/>
    </row>
    <row r="207" spans="68:77" x14ac:dyDescent="0.15">
      <c r="BP207" s="78"/>
      <c r="BQ207" s="78"/>
      <c r="BR207" s="78"/>
      <c r="BS207" s="78"/>
      <c r="BT207" s="78"/>
      <c r="BU207" s="78"/>
      <c r="BV207" s="78"/>
      <c r="BW207" s="78"/>
      <c r="BX207" s="78"/>
      <c r="BY207" s="78"/>
    </row>
    <row r="208" spans="68:77" x14ac:dyDescent="0.15">
      <c r="BP208" s="78"/>
      <c r="BQ208" s="78"/>
      <c r="BR208" s="78"/>
      <c r="BS208" s="78"/>
      <c r="BT208" s="78"/>
      <c r="BU208" s="78"/>
      <c r="BV208" s="78"/>
      <c r="BW208" s="78"/>
      <c r="BX208" s="78"/>
      <c r="BY208" s="78"/>
    </row>
    <row r="209" spans="68:77" x14ac:dyDescent="0.15">
      <c r="BP209" s="78"/>
      <c r="BQ209" s="78"/>
      <c r="BR209" s="78"/>
      <c r="BS209" s="78"/>
      <c r="BT209" s="78"/>
      <c r="BU209" s="78"/>
      <c r="BV209" s="78"/>
      <c r="BW209" s="78"/>
      <c r="BX209" s="78"/>
      <c r="BY209" s="78"/>
    </row>
    <row r="210" spans="68:77" x14ac:dyDescent="0.15">
      <c r="BP210" s="78"/>
      <c r="BQ210" s="78"/>
      <c r="BR210" s="78"/>
      <c r="BS210" s="78"/>
      <c r="BT210" s="78"/>
      <c r="BU210" s="78"/>
      <c r="BV210" s="78"/>
      <c r="BW210" s="78"/>
      <c r="BX210" s="78"/>
      <c r="BY210" s="78"/>
    </row>
    <row r="211" spans="68:77" x14ac:dyDescent="0.15">
      <c r="BP211" s="78"/>
      <c r="BQ211" s="78"/>
      <c r="BR211" s="78"/>
      <c r="BS211" s="78"/>
      <c r="BT211" s="78"/>
      <c r="BU211" s="78"/>
      <c r="BV211" s="78"/>
      <c r="BW211" s="78"/>
      <c r="BX211" s="78"/>
      <c r="BY211" s="78"/>
    </row>
    <row r="212" spans="68:77" x14ac:dyDescent="0.15">
      <c r="BP212" s="78"/>
      <c r="BQ212" s="78"/>
      <c r="BR212" s="78"/>
      <c r="BS212" s="78"/>
      <c r="BT212" s="78"/>
      <c r="BU212" s="78"/>
      <c r="BV212" s="78"/>
      <c r="BW212" s="78"/>
      <c r="BX212" s="78"/>
      <c r="BY212" s="78"/>
    </row>
    <row r="213" spans="68:77" x14ac:dyDescent="0.15">
      <c r="BP213" s="78"/>
      <c r="BQ213" s="78"/>
      <c r="BR213" s="78"/>
      <c r="BS213" s="78"/>
      <c r="BT213" s="78"/>
      <c r="BU213" s="78"/>
      <c r="BV213" s="78"/>
      <c r="BW213" s="78"/>
      <c r="BX213" s="78"/>
      <c r="BY213" s="78"/>
    </row>
    <row r="214" spans="68:77" x14ac:dyDescent="0.15">
      <c r="BP214" s="78"/>
      <c r="BQ214" s="78"/>
      <c r="BR214" s="78"/>
      <c r="BS214" s="78"/>
      <c r="BT214" s="78"/>
      <c r="BU214" s="78"/>
      <c r="BV214" s="78"/>
      <c r="BW214" s="78"/>
      <c r="BX214" s="78"/>
      <c r="BY214" s="78"/>
    </row>
    <row r="215" spans="68:77" x14ac:dyDescent="0.15">
      <c r="BP215" s="78"/>
      <c r="BQ215" s="78"/>
      <c r="BR215" s="78"/>
      <c r="BS215" s="78"/>
      <c r="BT215" s="78"/>
      <c r="BU215" s="78"/>
      <c r="BV215" s="78"/>
      <c r="BW215" s="78"/>
      <c r="BX215" s="78"/>
      <c r="BY215" s="78"/>
    </row>
    <row r="216" spans="68:77" x14ac:dyDescent="0.15">
      <c r="BP216" s="78"/>
      <c r="BQ216" s="78"/>
      <c r="BR216" s="78"/>
      <c r="BS216" s="78"/>
      <c r="BT216" s="78"/>
      <c r="BU216" s="78"/>
      <c r="BV216" s="78"/>
      <c r="BW216" s="78"/>
      <c r="BX216" s="78"/>
      <c r="BY216" s="78"/>
    </row>
    <row r="217" spans="68:77" x14ac:dyDescent="0.15">
      <c r="BP217" s="78"/>
      <c r="BQ217" s="78"/>
      <c r="BR217" s="78"/>
      <c r="BS217" s="78"/>
      <c r="BT217" s="78"/>
      <c r="BU217" s="78"/>
      <c r="BV217" s="78"/>
      <c r="BW217" s="78"/>
      <c r="BX217" s="78"/>
      <c r="BY217" s="78"/>
    </row>
    <row r="218" spans="68:77" x14ac:dyDescent="0.15">
      <c r="BP218" s="78"/>
      <c r="BQ218" s="78"/>
      <c r="BR218" s="78"/>
      <c r="BS218" s="78"/>
      <c r="BT218" s="78"/>
      <c r="BU218" s="78"/>
      <c r="BV218" s="78"/>
      <c r="BW218" s="78"/>
      <c r="BX218" s="78"/>
      <c r="BY218" s="78"/>
    </row>
    <row r="219" spans="68:77" x14ac:dyDescent="0.15">
      <c r="BP219" s="78"/>
      <c r="BQ219" s="78"/>
      <c r="BR219" s="78"/>
      <c r="BS219" s="78"/>
      <c r="BT219" s="78"/>
      <c r="BU219" s="78"/>
      <c r="BV219" s="78"/>
      <c r="BW219" s="78"/>
      <c r="BX219" s="78"/>
      <c r="BY219" s="78"/>
    </row>
    <row r="220" spans="68:77" x14ac:dyDescent="0.15">
      <c r="BP220" s="78"/>
      <c r="BQ220" s="78"/>
      <c r="BR220" s="78"/>
      <c r="BS220" s="78"/>
      <c r="BT220" s="78"/>
      <c r="BU220" s="78"/>
      <c r="BV220" s="78"/>
      <c r="BW220" s="78"/>
      <c r="BX220" s="78"/>
      <c r="BY220" s="78"/>
    </row>
    <row r="221" spans="68:77" x14ac:dyDescent="0.15">
      <c r="BP221" s="78"/>
      <c r="BQ221" s="78"/>
      <c r="BR221" s="78"/>
      <c r="BS221" s="78"/>
      <c r="BT221" s="78"/>
      <c r="BU221" s="78"/>
      <c r="BV221" s="78"/>
      <c r="BW221" s="78"/>
      <c r="BX221" s="78"/>
      <c r="BY221" s="78"/>
    </row>
    <row r="222" spans="68:77" x14ac:dyDescent="0.15">
      <c r="BP222" s="78"/>
      <c r="BQ222" s="78"/>
      <c r="BR222" s="78"/>
      <c r="BS222" s="78"/>
      <c r="BT222" s="78"/>
      <c r="BU222" s="78"/>
      <c r="BV222" s="78"/>
      <c r="BW222" s="78"/>
      <c r="BX222" s="78"/>
      <c r="BY222" s="78"/>
    </row>
    <row r="223" spans="68:77" x14ac:dyDescent="0.15">
      <c r="BP223" s="78"/>
      <c r="BQ223" s="78"/>
      <c r="BR223" s="78"/>
      <c r="BS223" s="78"/>
      <c r="BT223" s="78"/>
      <c r="BU223" s="78"/>
      <c r="BV223" s="78"/>
      <c r="BW223" s="78"/>
      <c r="BX223" s="78"/>
      <c r="BY223" s="78"/>
    </row>
    <row r="224" spans="68:77" x14ac:dyDescent="0.15">
      <c r="BP224" s="78"/>
      <c r="BQ224" s="78"/>
      <c r="BR224" s="78"/>
      <c r="BS224" s="78"/>
      <c r="BT224" s="78"/>
      <c r="BU224" s="78"/>
      <c r="BV224" s="78"/>
      <c r="BW224" s="78"/>
      <c r="BX224" s="78"/>
      <c r="BY224" s="78"/>
    </row>
    <row r="225" spans="68:77" x14ac:dyDescent="0.15">
      <c r="BP225" s="78"/>
      <c r="BQ225" s="78"/>
      <c r="BR225" s="78"/>
      <c r="BS225" s="78"/>
      <c r="BT225" s="78"/>
      <c r="BU225" s="78"/>
      <c r="BV225" s="78"/>
      <c r="BW225" s="78"/>
      <c r="BX225" s="78"/>
      <c r="BY225" s="78"/>
    </row>
    <row r="226" spans="68:77" x14ac:dyDescent="0.15">
      <c r="BP226" s="78"/>
      <c r="BQ226" s="78"/>
      <c r="BR226" s="78"/>
      <c r="BS226" s="78"/>
      <c r="BT226" s="78"/>
      <c r="BU226" s="78"/>
      <c r="BV226" s="78"/>
      <c r="BW226" s="78"/>
      <c r="BX226" s="78"/>
      <c r="BY226" s="78"/>
    </row>
    <row r="227" spans="68:77" x14ac:dyDescent="0.15">
      <c r="BP227" s="78"/>
      <c r="BQ227" s="78"/>
      <c r="BR227" s="78"/>
      <c r="BS227" s="78"/>
      <c r="BT227" s="78"/>
      <c r="BU227" s="78"/>
      <c r="BV227" s="78"/>
      <c r="BW227" s="78"/>
      <c r="BX227" s="78"/>
      <c r="BY227" s="78"/>
    </row>
    <row r="228" spans="68:77" x14ac:dyDescent="0.15">
      <c r="BP228" s="78"/>
      <c r="BQ228" s="78"/>
      <c r="BR228" s="78"/>
      <c r="BS228" s="78"/>
      <c r="BT228" s="78"/>
      <c r="BU228" s="78"/>
      <c r="BV228" s="78"/>
      <c r="BW228" s="78"/>
      <c r="BX228" s="78"/>
      <c r="BY228" s="78"/>
    </row>
    <row r="229" spans="68:77" x14ac:dyDescent="0.15">
      <c r="BP229" s="78"/>
      <c r="BQ229" s="78"/>
      <c r="BR229" s="78"/>
      <c r="BS229" s="78"/>
      <c r="BT229" s="78"/>
      <c r="BU229" s="78"/>
      <c r="BV229" s="78"/>
      <c r="BW229" s="78"/>
      <c r="BX229" s="78"/>
      <c r="BY229" s="78"/>
    </row>
    <row r="230" spans="68:77" x14ac:dyDescent="0.15">
      <c r="BP230" s="78"/>
      <c r="BQ230" s="78"/>
      <c r="BR230" s="78"/>
      <c r="BS230" s="78"/>
      <c r="BT230" s="78"/>
      <c r="BU230" s="78"/>
      <c r="BV230" s="78"/>
      <c r="BW230" s="78"/>
      <c r="BX230" s="78"/>
      <c r="BY230" s="78"/>
    </row>
    <row r="231" spans="68:77" x14ac:dyDescent="0.15">
      <c r="BP231" s="78"/>
      <c r="BQ231" s="78"/>
      <c r="BR231" s="78"/>
      <c r="BS231" s="78"/>
      <c r="BT231" s="78"/>
      <c r="BU231" s="78"/>
      <c r="BV231" s="78"/>
      <c r="BW231" s="78"/>
      <c r="BX231" s="78"/>
      <c r="BY231" s="78"/>
    </row>
    <row r="232" spans="68:77" x14ac:dyDescent="0.15">
      <c r="BP232" s="78"/>
      <c r="BQ232" s="78"/>
      <c r="BR232" s="78"/>
      <c r="BS232" s="78"/>
      <c r="BT232" s="78"/>
      <c r="BU232" s="78"/>
      <c r="BV232" s="78"/>
      <c r="BW232" s="78"/>
      <c r="BX232" s="78"/>
      <c r="BY232" s="78"/>
    </row>
    <row r="233" spans="68:77" x14ac:dyDescent="0.15">
      <c r="BP233" s="78"/>
      <c r="BQ233" s="78"/>
      <c r="BR233" s="78"/>
      <c r="BS233" s="78"/>
      <c r="BT233" s="78"/>
      <c r="BU233" s="78"/>
      <c r="BV233" s="78"/>
      <c r="BW233" s="78"/>
      <c r="BX233" s="78"/>
      <c r="BY233" s="78"/>
    </row>
    <row r="234" spans="68:77" x14ac:dyDescent="0.15">
      <c r="BP234" s="78"/>
      <c r="BQ234" s="78"/>
      <c r="BR234" s="78"/>
      <c r="BS234" s="78"/>
      <c r="BT234" s="78"/>
      <c r="BU234" s="78"/>
      <c r="BV234" s="78"/>
      <c r="BW234" s="78"/>
      <c r="BX234" s="78"/>
      <c r="BY234" s="78"/>
    </row>
    <row r="235" spans="68:77" x14ac:dyDescent="0.15">
      <c r="BP235" s="78"/>
      <c r="BQ235" s="78"/>
      <c r="BR235" s="78"/>
      <c r="BS235" s="78"/>
      <c r="BT235" s="78"/>
      <c r="BU235" s="78"/>
      <c r="BV235" s="78"/>
      <c r="BW235" s="78"/>
      <c r="BX235" s="78"/>
      <c r="BY235" s="78"/>
    </row>
    <row r="236" spans="68:77" x14ac:dyDescent="0.15">
      <c r="BP236" s="78"/>
      <c r="BQ236" s="78"/>
      <c r="BR236" s="78"/>
      <c r="BS236" s="78"/>
      <c r="BT236" s="78"/>
      <c r="BU236" s="78"/>
      <c r="BV236" s="78"/>
      <c r="BW236" s="78"/>
      <c r="BX236" s="78"/>
      <c r="BY236" s="78"/>
    </row>
    <row r="237" spans="68:77" x14ac:dyDescent="0.15">
      <c r="BP237" s="78"/>
      <c r="BQ237" s="78"/>
      <c r="BR237" s="78"/>
      <c r="BS237" s="78"/>
      <c r="BT237" s="78"/>
      <c r="BU237" s="78"/>
      <c r="BV237" s="78"/>
      <c r="BW237" s="78"/>
      <c r="BX237" s="78"/>
      <c r="BY237" s="78"/>
    </row>
    <row r="238" spans="68:77" x14ac:dyDescent="0.15">
      <c r="BP238" s="78"/>
      <c r="BQ238" s="78"/>
      <c r="BR238" s="78"/>
      <c r="BS238" s="78"/>
      <c r="BT238" s="78"/>
      <c r="BU238" s="78"/>
      <c r="BV238" s="78"/>
      <c r="BW238" s="78"/>
      <c r="BX238" s="78"/>
      <c r="BY238" s="78"/>
    </row>
    <row r="239" spans="68:77" x14ac:dyDescent="0.15">
      <c r="BP239" s="78"/>
      <c r="BQ239" s="78"/>
      <c r="BR239" s="78"/>
      <c r="BS239" s="78"/>
      <c r="BT239" s="78"/>
      <c r="BU239" s="78"/>
      <c r="BV239" s="78"/>
      <c r="BW239" s="78"/>
      <c r="BX239" s="78"/>
      <c r="BY239" s="78"/>
    </row>
    <row r="240" spans="68:77" x14ac:dyDescent="0.15">
      <c r="BP240" s="78"/>
      <c r="BQ240" s="78"/>
      <c r="BR240" s="78"/>
      <c r="BS240" s="78"/>
      <c r="BT240" s="78"/>
      <c r="BU240" s="78"/>
      <c r="BV240" s="78"/>
      <c r="BW240" s="78"/>
      <c r="BX240" s="78"/>
      <c r="BY240" s="78"/>
    </row>
    <row r="241" spans="68:77" x14ac:dyDescent="0.15">
      <c r="BP241" s="78"/>
      <c r="BQ241" s="78"/>
      <c r="BR241" s="78"/>
      <c r="BS241" s="78"/>
      <c r="BT241" s="78"/>
      <c r="BU241" s="78"/>
      <c r="BV241" s="78"/>
      <c r="BW241" s="78"/>
      <c r="BX241" s="78"/>
      <c r="BY241" s="78"/>
    </row>
    <row r="242" spans="68:77" x14ac:dyDescent="0.15">
      <c r="BP242" s="78"/>
      <c r="BQ242" s="78"/>
      <c r="BR242" s="78"/>
      <c r="BS242" s="78"/>
      <c r="BT242" s="78"/>
      <c r="BU242" s="78"/>
      <c r="BV242" s="78"/>
      <c r="BW242" s="78"/>
      <c r="BX242" s="78"/>
      <c r="BY242" s="78"/>
    </row>
    <row r="243" spans="68:77" x14ac:dyDescent="0.15">
      <c r="BP243" s="78"/>
      <c r="BQ243" s="78"/>
      <c r="BR243" s="78"/>
      <c r="BS243" s="78"/>
      <c r="BT243" s="78"/>
      <c r="BU243" s="78"/>
      <c r="BV243" s="78"/>
      <c r="BW243" s="78"/>
      <c r="BX243" s="78"/>
      <c r="BY243" s="78"/>
    </row>
    <row r="244" spans="68:77" x14ac:dyDescent="0.15">
      <c r="BP244" s="78"/>
      <c r="BQ244" s="78"/>
      <c r="BR244" s="78"/>
      <c r="BS244" s="78"/>
      <c r="BT244" s="78"/>
      <c r="BU244" s="78"/>
      <c r="BV244" s="78"/>
      <c r="BW244" s="78"/>
      <c r="BX244" s="78"/>
      <c r="BY244" s="78"/>
    </row>
    <row r="245" spans="68:77" x14ac:dyDescent="0.15">
      <c r="BP245" s="78"/>
      <c r="BQ245" s="78"/>
      <c r="BR245" s="78"/>
      <c r="BS245" s="78"/>
      <c r="BT245" s="78"/>
      <c r="BU245" s="78"/>
      <c r="BV245" s="78"/>
      <c r="BW245" s="78"/>
      <c r="BX245" s="78"/>
      <c r="BY245" s="78"/>
    </row>
    <row r="246" spans="68:77" x14ac:dyDescent="0.15">
      <c r="BP246" s="78"/>
      <c r="BQ246" s="78"/>
      <c r="BR246" s="78"/>
      <c r="BS246" s="78"/>
      <c r="BT246" s="78"/>
      <c r="BU246" s="78"/>
      <c r="BV246" s="78"/>
      <c r="BW246" s="78"/>
      <c r="BX246" s="78"/>
      <c r="BY246" s="78"/>
    </row>
    <row r="247" spans="68:77" x14ac:dyDescent="0.15">
      <c r="BP247" s="78"/>
      <c r="BQ247" s="78"/>
      <c r="BR247" s="78"/>
      <c r="BS247" s="78"/>
      <c r="BT247" s="78"/>
      <c r="BU247" s="78"/>
      <c r="BV247" s="78"/>
      <c r="BW247" s="78"/>
      <c r="BX247" s="78"/>
      <c r="BY247" s="78"/>
    </row>
    <row r="248" spans="68:77" x14ac:dyDescent="0.15">
      <c r="BP248" s="78"/>
      <c r="BQ248" s="78"/>
      <c r="BR248" s="78"/>
      <c r="BS248" s="78"/>
      <c r="BT248" s="78"/>
      <c r="BU248" s="78"/>
      <c r="BV248" s="78"/>
      <c r="BW248" s="78"/>
      <c r="BX248" s="78"/>
      <c r="BY248" s="78"/>
    </row>
    <row r="249" spans="68:77" x14ac:dyDescent="0.15">
      <c r="BP249" s="78"/>
      <c r="BQ249" s="78"/>
      <c r="BR249" s="78"/>
      <c r="BS249" s="78"/>
      <c r="BT249" s="78"/>
      <c r="BU249" s="78"/>
      <c r="BV249" s="78"/>
      <c r="BW249" s="78"/>
      <c r="BX249" s="78"/>
      <c r="BY249" s="78"/>
    </row>
    <row r="250" spans="68:77" x14ac:dyDescent="0.15">
      <c r="BP250" s="78"/>
      <c r="BQ250" s="78"/>
      <c r="BR250" s="78"/>
      <c r="BS250" s="78"/>
      <c r="BT250" s="78"/>
      <c r="BU250" s="78"/>
      <c r="BV250" s="78"/>
      <c r="BW250" s="78"/>
      <c r="BX250" s="78"/>
      <c r="BY250" s="78"/>
    </row>
    <row r="251" spans="68:77" x14ac:dyDescent="0.15">
      <c r="BP251" s="78"/>
      <c r="BQ251" s="78"/>
      <c r="BR251" s="78"/>
      <c r="BS251" s="78"/>
      <c r="BT251" s="78"/>
      <c r="BU251" s="78"/>
      <c r="BV251" s="78"/>
      <c r="BW251" s="78"/>
      <c r="BX251" s="78"/>
      <c r="BY251" s="78"/>
    </row>
    <row r="252" spans="68:77" x14ac:dyDescent="0.15">
      <c r="BP252" s="78"/>
      <c r="BQ252" s="78"/>
      <c r="BR252" s="78"/>
      <c r="BS252" s="78"/>
      <c r="BT252" s="78"/>
      <c r="BU252" s="78"/>
      <c r="BV252" s="78"/>
      <c r="BW252" s="78"/>
      <c r="BX252" s="78"/>
      <c r="BY252" s="78"/>
    </row>
    <row r="253" spans="68:77" x14ac:dyDescent="0.15">
      <c r="BP253" s="78"/>
      <c r="BQ253" s="78"/>
      <c r="BR253" s="78"/>
      <c r="BS253" s="78"/>
      <c r="BT253" s="78"/>
      <c r="BU253" s="78"/>
      <c r="BV253" s="78"/>
      <c r="BW253" s="78"/>
      <c r="BX253" s="78"/>
      <c r="BY253" s="78"/>
    </row>
    <row r="254" spans="68:77" x14ac:dyDescent="0.15">
      <c r="BP254" s="78"/>
      <c r="BQ254" s="78"/>
      <c r="BR254" s="78"/>
      <c r="BS254" s="78"/>
      <c r="BT254" s="78"/>
      <c r="BU254" s="78"/>
      <c r="BV254" s="78"/>
      <c r="BW254" s="78"/>
      <c r="BX254" s="78"/>
      <c r="BY254" s="78"/>
    </row>
    <row r="255" spans="68:77" x14ac:dyDescent="0.15">
      <c r="BP255" s="78"/>
      <c r="BQ255" s="78"/>
      <c r="BR255" s="78"/>
      <c r="BS255" s="78"/>
      <c r="BT255" s="78"/>
      <c r="BU255" s="78"/>
      <c r="BV255" s="78"/>
      <c r="BW255" s="78"/>
      <c r="BX255" s="78"/>
      <c r="BY255" s="78"/>
    </row>
    <row r="256" spans="68:77" x14ac:dyDescent="0.15">
      <c r="BP256" s="78"/>
      <c r="BQ256" s="78"/>
      <c r="BR256" s="78"/>
      <c r="BS256" s="78"/>
      <c r="BT256" s="78"/>
      <c r="BU256" s="78"/>
      <c r="BV256" s="78"/>
      <c r="BW256" s="78"/>
      <c r="BX256" s="78"/>
      <c r="BY256" s="78"/>
    </row>
    <row r="257" spans="68:77" x14ac:dyDescent="0.15">
      <c r="BP257" s="78"/>
      <c r="BQ257" s="78"/>
      <c r="BR257" s="78"/>
      <c r="BS257" s="78"/>
      <c r="BT257" s="78"/>
      <c r="BU257" s="78"/>
      <c r="BV257" s="78"/>
      <c r="BW257" s="78"/>
      <c r="BX257" s="78"/>
      <c r="BY257" s="78"/>
    </row>
    <row r="258" spans="68:77" x14ac:dyDescent="0.15">
      <c r="BP258" s="78"/>
      <c r="BQ258" s="78"/>
      <c r="BR258" s="78"/>
      <c r="BS258" s="78"/>
      <c r="BT258" s="78"/>
      <c r="BU258" s="78"/>
      <c r="BV258" s="78"/>
      <c r="BW258" s="78"/>
      <c r="BX258" s="78"/>
      <c r="BY258" s="78"/>
    </row>
    <row r="259" spans="68:77" x14ac:dyDescent="0.15">
      <c r="BP259" s="78"/>
      <c r="BQ259" s="78"/>
      <c r="BR259" s="78"/>
      <c r="BS259" s="78"/>
      <c r="BT259" s="78"/>
      <c r="BU259" s="78"/>
      <c r="BV259" s="78"/>
      <c r="BW259" s="78"/>
      <c r="BX259" s="78"/>
      <c r="BY259" s="78"/>
    </row>
    <row r="260" spans="68:77" x14ac:dyDescent="0.15">
      <c r="BP260" s="78"/>
      <c r="BQ260" s="78"/>
      <c r="BR260" s="78"/>
      <c r="BS260" s="78"/>
      <c r="BT260" s="78"/>
      <c r="BU260" s="78"/>
      <c r="BV260" s="78"/>
      <c r="BW260" s="78"/>
      <c r="BX260" s="78"/>
      <c r="BY260" s="78"/>
    </row>
    <row r="261" spans="68:77" x14ac:dyDescent="0.15">
      <c r="BP261" s="78"/>
      <c r="BQ261" s="78"/>
      <c r="BR261" s="78"/>
      <c r="BS261" s="78"/>
      <c r="BT261" s="78"/>
      <c r="BU261" s="78"/>
      <c r="BV261" s="78"/>
      <c r="BW261" s="78"/>
      <c r="BX261" s="78"/>
      <c r="BY261" s="78"/>
    </row>
    <row r="262" spans="68:77" x14ac:dyDescent="0.15">
      <c r="BP262" s="78"/>
      <c r="BQ262" s="78"/>
      <c r="BR262" s="78"/>
      <c r="BS262" s="78"/>
      <c r="BT262" s="78"/>
      <c r="BU262" s="78"/>
      <c r="BV262" s="78"/>
      <c r="BW262" s="78"/>
      <c r="BX262" s="78"/>
      <c r="BY262" s="78"/>
    </row>
    <row r="263" spans="68:77" x14ac:dyDescent="0.15">
      <c r="BP263" s="78"/>
      <c r="BQ263" s="78"/>
      <c r="BR263" s="78"/>
      <c r="BS263" s="78"/>
      <c r="BT263" s="78"/>
      <c r="BU263" s="78"/>
      <c r="BV263" s="78"/>
      <c r="BW263" s="78"/>
      <c r="BX263" s="78"/>
      <c r="BY263" s="78"/>
    </row>
    <row r="264" spans="68:77" x14ac:dyDescent="0.15">
      <c r="BP264" s="78"/>
      <c r="BQ264" s="78"/>
      <c r="BR264" s="78"/>
      <c r="BS264" s="78"/>
      <c r="BT264" s="78"/>
      <c r="BU264" s="78"/>
      <c r="BV264" s="78"/>
      <c r="BW264" s="78"/>
      <c r="BX264" s="78"/>
      <c r="BY264" s="78"/>
    </row>
    <row r="265" spans="68:77" x14ac:dyDescent="0.15">
      <c r="BP265" s="78"/>
      <c r="BQ265" s="78"/>
      <c r="BR265" s="78"/>
      <c r="BS265" s="78"/>
      <c r="BT265" s="78"/>
      <c r="BU265" s="78"/>
      <c r="BV265" s="78"/>
      <c r="BW265" s="78"/>
      <c r="BX265" s="78"/>
      <c r="BY265" s="78"/>
    </row>
    <row r="266" spans="68:77" x14ac:dyDescent="0.15">
      <c r="BP266" s="78"/>
      <c r="BQ266" s="78"/>
      <c r="BR266" s="78"/>
      <c r="BS266" s="78"/>
      <c r="BT266" s="78"/>
      <c r="BU266" s="78"/>
      <c r="BV266" s="78"/>
      <c r="BW266" s="78"/>
      <c r="BX266" s="78"/>
      <c r="BY266" s="78"/>
    </row>
    <row r="267" spans="68:77" x14ac:dyDescent="0.15">
      <c r="BP267" s="78"/>
      <c r="BQ267" s="78"/>
      <c r="BR267" s="78"/>
      <c r="BS267" s="78"/>
      <c r="BT267" s="78"/>
      <c r="BU267" s="78"/>
      <c r="BV267" s="78"/>
      <c r="BW267" s="78"/>
      <c r="BX267" s="78"/>
      <c r="BY267" s="78"/>
    </row>
    <row r="268" spans="68:77" x14ac:dyDescent="0.15">
      <c r="BP268" s="78"/>
      <c r="BQ268" s="78"/>
      <c r="BR268" s="78"/>
      <c r="BS268" s="78"/>
      <c r="BT268" s="78"/>
      <c r="BU268" s="78"/>
      <c r="BV268" s="78"/>
      <c r="BW268" s="78"/>
      <c r="BX268" s="78"/>
      <c r="BY268" s="78"/>
    </row>
    <row r="269" spans="68:77" x14ac:dyDescent="0.15">
      <c r="BP269" s="78"/>
      <c r="BQ269" s="78"/>
      <c r="BR269" s="78"/>
      <c r="BS269" s="78"/>
      <c r="BT269" s="78"/>
      <c r="BU269" s="78"/>
      <c r="BV269" s="78"/>
      <c r="BW269" s="78"/>
      <c r="BX269" s="78"/>
      <c r="BY269" s="78"/>
    </row>
    <row r="270" spans="68:77" x14ac:dyDescent="0.15">
      <c r="BP270" s="78"/>
      <c r="BQ270" s="78"/>
      <c r="BR270" s="78"/>
      <c r="BS270" s="78"/>
      <c r="BT270" s="78"/>
      <c r="BU270" s="78"/>
      <c r="BV270" s="78"/>
      <c r="BW270" s="78"/>
      <c r="BX270" s="78"/>
      <c r="BY270" s="78"/>
    </row>
    <row r="271" spans="68:77" x14ac:dyDescent="0.15">
      <c r="BP271" s="78"/>
      <c r="BQ271" s="78"/>
      <c r="BR271" s="78"/>
      <c r="BS271" s="78"/>
      <c r="BT271" s="78"/>
      <c r="BU271" s="78"/>
      <c r="BV271" s="78"/>
      <c r="BW271" s="78"/>
      <c r="BX271" s="78"/>
      <c r="BY271" s="78"/>
    </row>
    <row r="272" spans="68:77" x14ac:dyDescent="0.15">
      <c r="BP272" s="78"/>
      <c r="BQ272" s="78"/>
      <c r="BR272" s="78"/>
      <c r="BS272" s="78"/>
      <c r="BT272" s="78"/>
      <c r="BU272" s="78"/>
      <c r="BV272" s="78"/>
      <c r="BW272" s="78"/>
      <c r="BX272" s="78"/>
      <c r="BY272" s="78"/>
    </row>
    <row r="273" spans="68:77" x14ac:dyDescent="0.15">
      <c r="BP273" s="78"/>
      <c r="BQ273" s="78"/>
      <c r="BR273" s="78"/>
      <c r="BS273" s="78"/>
      <c r="BT273" s="78"/>
      <c r="BU273" s="78"/>
      <c r="BV273" s="78"/>
      <c r="BW273" s="78"/>
      <c r="BX273" s="78"/>
      <c r="BY273" s="78"/>
    </row>
    <row r="274" spans="68:77" x14ac:dyDescent="0.15">
      <c r="BP274" s="78"/>
      <c r="BQ274" s="78"/>
      <c r="BR274" s="78"/>
      <c r="BS274" s="78"/>
      <c r="BT274" s="78"/>
      <c r="BU274" s="78"/>
      <c r="BV274" s="78"/>
      <c r="BW274" s="78"/>
      <c r="BX274" s="78"/>
      <c r="BY274" s="78"/>
    </row>
    <row r="275" spans="68:77" x14ac:dyDescent="0.15">
      <c r="BP275" s="78"/>
      <c r="BQ275" s="78"/>
      <c r="BR275" s="78"/>
      <c r="BS275" s="78"/>
      <c r="BT275" s="78"/>
      <c r="BU275" s="78"/>
      <c r="BV275" s="78"/>
      <c r="BW275" s="78"/>
      <c r="BX275" s="78"/>
      <c r="BY275" s="78"/>
    </row>
    <row r="276" spans="68:77" x14ac:dyDescent="0.15">
      <c r="BP276" s="78"/>
      <c r="BQ276" s="78"/>
      <c r="BR276" s="78"/>
      <c r="BS276" s="78"/>
      <c r="BT276" s="78"/>
      <c r="BU276" s="78"/>
      <c r="BV276" s="78"/>
      <c r="BW276" s="78"/>
      <c r="BX276" s="78"/>
      <c r="BY276" s="78"/>
    </row>
    <row r="277" spans="68:77" x14ac:dyDescent="0.15">
      <c r="BP277" s="78"/>
      <c r="BQ277" s="78"/>
      <c r="BR277" s="78"/>
      <c r="BS277" s="78"/>
      <c r="BT277" s="78"/>
      <c r="BU277" s="78"/>
      <c r="BV277" s="78"/>
      <c r="BW277" s="78"/>
      <c r="BX277" s="78"/>
      <c r="BY277" s="78"/>
    </row>
  </sheetData>
  <mergeCells count="67">
    <mergeCell ref="EK3:EK4"/>
    <mergeCell ref="B3:C3"/>
    <mergeCell ref="D3:G3"/>
    <mergeCell ref="H3:H4"/>
    <mergeCell ref="J3:K3"/>
    <mergeCell ref="I3:I4"/>
    <mergeCell ref="M3:N3"/>
    <mergeCell ref="O3:R3"/>
    <mergeCell ref="AD3:AD4"/>
    <mergeCell ref="AE3:AE4"/>
    <mergeCell ref="DO3:DO4"/>
    <mergeCell ref="S3:S4"/>
    <mergeCell ref="X3:Y3"/>
    <mergeCell ref="Z3:AC3"/>
    <mergeCell ref="U3:V3"/>
    <mergeCell ref="T3:T4"/>
    <mergeCell ref="AO3:AO4"/>
    <mergeCell ref="AQ3:AR3"/>
    <mergeCell ref="AF3:AG3"/>
    <mergeCell ref="AI3:AJ3"/>
    <mergeCell ref="AP3:AP4"/>
    <mergeCell ref="BE3:BF3"/>
    <mergeCell ref="AT3:AU3"/>
    <mergeCell ref="AV3:AY3"/>
    <mergeCell ref="AZ3:AZ4"/>
    <mergeCell ref="BB3:BC3"/>
    <mergeCell ref="BA3:BA4"/>
    <mergeCell ref="AK3:AN3"/>
    <mergeCell ref="BG3:BJ3"/>
    <mergeCell ref="BK3:BK4"/>
    <mergeCell ref="BR3:BU3"/>
    <mergeCell ref="BL3:BL4"/>
    <mergeCell ref="CI3:CJ3"/>
    <mergeCell ref="CH3:CH4"/>
    <mergeCell ref="BM3:BN3"/>
    <mergeCell ref="BP3:BQ3"/>
    <mergeCell ref="BW3:BW4"/>
    <mergeCell ref="BV3:BV4"/>
    <mergeCell ref="BX3:BY3"/>
    <mergeCell ref="CW3:CX3"/>
    <mergeCell ref="CL3:CM3"/>
    <mergeCell ref="CN3:CQ3"/>
    <mergeCell ref="CR3:CR4"/>
    <mergeCell ref="CT3:CU3"/>
    <mergeCell ref="CS3:CS4"/>
    <mergeCell ref="CA3:CB3"/>
    <mergeCell ref="CC3:CF3"/>
    <mergeCell ref="CG3:CG4"/>
    <mergeCell ref="EA3:EB3"/>
    <mergeCell ref="DN3:DN4"/>
    <mergeCell ref="CY3:DB3"/>
    <mergeCell ref="DC3:DC4"/>
    <mergeCell ref="DE3:DF3"/>
    <mergeCell ref="DH3:DI3"/>
    <mergeCell ref="DJ3:DM3"/>
    <mergeCell ref="DD3:DD4"/>
    <mergeCell ref="DZ3:DZ4"/>
    <mergeCell ref="C110:K112"/>
    <mergeCell ref="C108:K109"/>
    <mergeCell ref="EF3:EI3"/>
    <mergeCell ref="EJ3:EJ4"/>
    <mergeCell ref="EL3:EM3"/>
    <mergeCell ref="DP3:DQ3"/>
    <mergeCell ref="ED3:EE3"/>
    <mergeCell ref="DS3:DT3"/>
    <mergeCell ref="DU3:DX3"/>
    <mergeCell ref="DY3:DY4"/>
  </mergeCells>
  <phoneticPr fontId="2"/>
  <printOptions horizontalCentered="1"/>
  <pageMargins left="0" right="0" top="0.39370078740157483" bottom="0.19685039370078741" header="0.51181102362204722" footer="0.51181102362204722"/>
  <pageSetup paperSize="9" scale="86" orientation="landscape" r:id="rId1"/>
  <headerFooter alignWithMargins="0"/>
  <colBreaks count="12" manualBreakCount="12">
    <brk id="11" max="1048575" man="1"/>
    <brk id="22" max="1048575" man="1"/>
    <brk id="33" max="1048575" man="1"/>
    <brk id="44" max="1048575" man="1"/>
    <brk id="55" max="1048575" man="1"/>
    <brk id="66" max="1048575" man="1"/>
    <brk id="77" max="1048575" man="1"/>
    <brk id="88" max="1048575" man="1"/>
    <brk id="99" max="1048575" man="1"/>
    <brk id="110" max="1048575" man="1"/>
    <brk id="121" max="1048575" man="1"/>
    <brk id="132" max="1048575" man="1"/>
  </colBreaks>
  <ignoredErrors>
    <ignoredError sqref="A19:A30 A32" numberStoredAsText="1"/>
    <ignoredError sqref="C12:I12 M12:T12 CL12:CS12 CW12:DD12 DH12:DO12 DS12:DZ12 EE12 EG12:EK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218C-4200-4938-B8D4-1088376FED70}">
  <dimension ref="A1:L106"/>
  <sheetViews>
    <sheetView zoomScale="75" zoomScaleNormal="75" workbookViewId="0">
      <pane xSplit="1" ySplit="4" topLeftCell="B70"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79" customWidth="1"/>
    <col min="2" max="2" width="8.625" style="81" customWidth="1"/>
    <col min="3" max="3" width="18.125" style="81" customWidth="1"/>
    <col min="4" max="4" width="8.625" style="81" customWidth="1"/>
    <col min="5" max="5" width="17.875" style="81" customWidth="1"/>
    <col min="6" max="6" width="14.125" style="81" customWidth="1"/>
    <col min="7" max="7" width="15.625" style="81" customWidth="1"/>
    <col min="8" max="9" width="17.75" style="81" customWidth="1"/>
    <col min="10" max="10" width="9.125" style="81" customWidth="1"/>
    <col min="11" max="11" width="21.125" style="81" customWidth="1"/>
    <col min="12" max="12" width="9" style="81"/>
    <col min="13" max="16384" width="9" style="82"/>
  </cols>
  <sheetData>
    <row r="1" spans="1:12" s="3" customFormat="1" ht="16.5" customHeight="1" x14ac:dyDescent="0.15">
      <c r="A1" s="71"/>
      <c r="B1" s="2" t="s">
        <v>74</v>
      </c>
      <c r="L1" s="71"/>
    </row>
    <row r="2" spans="1:12" s="26" customFormat="1" ht="17.25" customHeight="1" x14ac:dyDescent="0.15">
      <c r="A2" s="72"/>
      <c r="B2" s="31" t="s">
        <v>75</v>
      </c>
      <c r="L2" s="72"/>
    </row>
    <row r="3" spans="1:12" s="3" customFormat="1" ht="40.5" customHeight="1" x14ac:dyDescent="0.15">
      <c r="A3" s="67" t="s">
        <v>195</v>
      </c>
      <c r="B3" s="170" t="s">
        <v>76</v>
      </c>
      <c r="C3" s="171"/>
      <c r="D3" s="168" t="s">
        <v>77</v>
      </c>
      <c r="E3" s="169"/>
      <c r="F3" s="169"/>
      <c r="G3" s="169"/>
      <c r="H3" s="172" t="s">
        <v>78</v>
      </c>
      <c r="I3" s="172" t="s">
        <v>79</v>
      </c>
      <c r="J3" s="166" t="s">
        <v>31</v>
      </c>
      <c r="K3" s="167"/>
      <c r="L3" s="71"/>
    </row>
    <row r="4" spans="1:12" s="54" customFormat="1" ht="41.25" customHeight="1" x14ac:dyDescent="0.15">
      <c r="A4" s="22" t="s">
        <v>25</v>
      </c>
      <c r="B4" s="23" t="s">
        <v>80</v>
      </c>
      <c r="C4" s="24" t="s">
        <v>81</v>
      </c>
      <c r="D4" s="24" t="s">
        <v>80</v>
      </c>
      <c r="E4" s="24" t="s">
        <v>82</v>
      </c>
      <c r="F4" s="24" t="s">
        <v>83</v>
      </c>
      <c r="G4" s="24" t="s">
        <v>84</v>
      </c>
      <c r="H4" s="173"/>
      <c r="I4" s="174"/>
      <c r="J4" s="21" t="s">
        <v>80</v>
      </c>
      <c r="K4" s="21" t="s">
        <v>85</v>
      </c>
      <c r="L4" s="73"/>
    </row>
    <row r="5" spans="1:12" s="55" customFormat="1" ht="16.5" customHeight="1" x14ac:dyDescent="0.15">
      <c r="A5" s="44" t="s">
        <v>26</v>
      </c>
      <c r="B5" s="75"/>
      <c r="C5" s="75"/>
      <c r="D5" s="75"/>
      <c r="E5" s="75"/>
      <c r="F5" s="75"/>
      <c r="G5" s="75"/>
      <c r="H5" s="75"/>
      <c r="I5" s="75"/>
      <c r="J5" s="75"/>
      <c r="K5" s="76"/>
      <c r="L5" s="74"/>
    </row>
    <row r="6" spans="1:12" s="4" customFormat="1" ht="17.25" customHeight="1" x14ac:dyDescent="0.15">
      <c r="A6" s="7" t="s">
        <v>249</v>
      </c>
      <c r="B6" s="69">
        <f>SUM(B28:B39)</f>
        <v>383</v>
      </c>
      <c r="C6" s="69">
        <f t="shared" ref="C6:I6" si="0">SUM(C28:C39)</f>
        <v>7026000</v>
      </c>
      <c r="D6" s="69">
        <f t="shared" si="0"/>
        <v>771</v>
      </c>
      <c r="E6" s="69">
        <f t="shared" si="0"/>
        <v>6089925</v>
      </c>
      <c r="F6" s="69">
        <f t="shared" si="0"/>
        <v>153041</v>
      </c>
      <c r="G6" s="69">
        <f t="shared" si="0"/>
        <v>0</v>
      </c>
      <c r="H6" s="69">
        <f t="shared" si="0"/>
        <v>6242967</v>
      </c>
      <c r="I6" s="69">
        <f t="shared" si="0"/>
        <v>783024</v>
      </c>
      <c r="J6" s="69">
        <f>J39</f>
        <v>3269</v>
      </c>
      <c r="K6" s="69">
        <f>K39</f>
        <v>62518914</v>
      </c>
      <c r="L6" s="78"/>
    </row>
    <row r="7" spans="1:12" s="4" customFormat="1" ht="17.25" customHeight="1" x14ac:dyDescent="0.15">
      <c r="A7" s="7" t="s">
        <v>265</v>
      </c>
      <c r="B7" s="69">
        <f>SUM(B40:B51)</f>
        <v>373</v>
      </c>
      <c r="C7" s="69">
        <f t="shared" ref="C7:I7" si="1">SUM(C40:C51)</f>
        <v>7316200</v>
      </c>
      <c r="D7" s="69">
        <f t="shared" si="1"/>
        <v>835</v>
      </c>
      <c r="E7" s="69">
        <f t="shared" si="1"/>
        <v>5415400</v>
      </c>
      <c r="F7" s="69">
        <f t="shared" si="1"/>
        <v>188833</v>
      </c>
      <c r="G7" s="69">
        <f t="shared" si="1"/>
        <v>0</v>
      </c>
      <c r="H7" s="69">
        <f t="shared" si="1"/>
        <v>5604233</v>
      </c>
      <c r="I7" s="69">
        <f t="shared" si="1"/>
        <v>1711958</v>
      </c>
      <c r="J7" s="69">
        <f>J51</f>
        <v>3377</v>
      </c>
      <c r="K7" s="69">
        <f>K51</f>
        <v>64230872</v>
      </c>
      <c r="L7" s="78"/>
    </row>
    <row r="8" spans="1:12" s="4" customFormat="1" ht="17.25" customHeight="1" x14ac:dyDescent="0.15">
      <c r="A8" s="7" t="s">
        <v>284</v>
      </c>
      <c r="B8" s="69">
        <f>SUM(B52:B63)</f>
        <v>341</v>
      </c>
      <c r="C8" s="69">
        <f t="shared" ref="C8:I8" si="2">SUM(C52:C63)</f>
        <v>5675000</v>
      </c>
      <c r="D8" s="69">
        <f t="shared" si="2"/>
        <v>947</v>
      </c>
      <c r="E8" s="69">
        <f t="shared" si="2"/>
        <v>5286273</v>
      </c>
      <c r="F8" s="69">
        <f t="shared" si="2"/>
        <v>229570</v>
      </c>
      <c r="G8" s="69">
        <f t="shared" si="2"/>
        <v>0</v>
      </c>
      <c r="H8" s="69">
        <f t="shared" si="2"/>
        <v>5515843</v>
      </c>
      <c r="I8" s="69">
        <f t="shared" si="2"/>
        <v>159150</v>
      </c>
      <c r="J8" s="69">
        <f>J63</f>
        <v>3468</v>
      </c>
      <c r="K8" s="69">
        <f>K63</f>
        <v>64390023</v>
      </c>
      <c r="L8" s="78"/>
    </row>
    <row r="9" spans="1:12" s="4" customFormat="1" ht="17.25" customHeight="1" x14ac:dyDescent="0.15">
      <c r="A9" s="7" t="s">
        <v>296</v>
      </c>
      <c r="B9" s="69">
        <f>SUM(B64:B75)</f>
        <v>354</v>
      </c>
      <c r="C9" s="69">
        <f t="shared" ref="C9:I9" si="3">SUM(C64:C75)</f>
        <v>5580800</v>
      </c>
      <c r="D9" s="69">
        <f t="shared" si="3"/>
        <v>1049</v>
      </c>
      <c r="E9" s="69">
        <f t="shared" si="3"/>
        <v>5553178</v>
      </c>
      <c r="F9" s="69">
        <f t="shared" si="3"/>
        <v>253707</v>
      </c>
      <c r="G9" s="69">
        <f t="shared" si="3"/>
        <v>0</v>
      </c>
      <c r="H9" s="69">
        <f t="shared" si="3"/>
        <v>5806886</v>
      </c>
      <c r="I9" s="6">
        <f t="shared" si="3"/>
        <v>-226091</v>
      </c>
      <c r="J9" s="69">
        <f>J75</f>
        <v>3556</v>
      </c>
      <c r="K9" s="69">
        <f>K75</f>
        <v>64163932</v>
      </c>
      <c r="L9" s="78"/>
    </row>
    <row r="10" spans="1:12" s="4" customFormat="1" ht="17.25" customHeight="1" x14ac:dyDescent="0.15">
      <c r="A10" s="7" t="s">
        <v>302</v>
      </c>
      <c r="B10" s="69">
        <f t="shared" ref="B10:I10" si="4">SUM(B76:B87)</f>
        <v>351</v>
      </c>
      <c r="C10" s="69">
        <f t="shared" si="4"/>
        <v>5297700</v>
      </c>
      <c r="D10" s="69">
        <f t="shared" si="4"/>
        <v>1121</v>
      </c>
      <c r="E10" s="69">
        <f t="shared" si="4"/>
        <v>5525550</v>
      </c>
      <c r="F10" s="69">
        <f t="shared" si="4"/>
        <v>272600</v>
      </c>
      <c r="G10" s="69">
        <f t="shared" si="4"/>
        <v>0</v>
      </c>
      <c r="H10" s="69">
        <f t="shared" si="4"/>
        <v>5798150</v>
      </c>
      <c r="I10" s="6">
        <f t="shared" si="4"/>
        <v>-500456</v>
      </c>
      <c r="J10" s="69">
        <f>J87</f>
        <v>3645</v>
      </c>
      <c r="K10" s="69">
        <f>K87</f>
        <v>63663476</v>
      </c>
      <c r="L10" s="78"/>
    </row>
    <row r="11" spans="1:12" s="55" customFormat="1" ht="17.25" customHeight="1" x14ac:dyDescent="0.15">
      <c r="A11" s="44"/>
      <c r="B11" s="75"/>
      <c r="C11" s="75"/>
      <c r="D11" s="75"/>
      <c r="E11" s="75"/>
      <c r="F11" s="75"/>
      <c r="G11" s="75"/>
      <c r="H11" s="75"/>
      <c r="I11" s="75"/>
      <c r="J11" s="75"/>
      <c r="K11" s="76"/>
      <c r="L11" s="74"/>
    </row>
    <row r="12" spans="1:12" s="4" customFormat="1" ht="17.25" customHeight="1" x14ac:dyDescent="0.15">
      <c r="A12" s="7" t="s">
        <v>172</v>
      </c>
      <c r="B12" s="69">
        <f>SUM(B19:B30)</f>
        <v>371</v>
      </c>
      <c r="C12" s="69">
        <f t="shared" ref="C12:I12" si="5">SUM(C19:C30)</f>
        <v>6450300</v>
      </c>
      <c r="D12" s="69">
        <f t="shared" si="5"/>
        <v>681</v>
      </c>
      <c r="E12" s="69">
        <f t="shared" si="5"/>
        <v>5997272</v>
      </c>
      <c r="F12" s="69">
        <f t="shared" si="5"/>
        <v>118711</v>
      </c>
      <c r="G12" s="69">
        <f t="shared" si="5"/>
        <v>0</v>
      </c>
      <c r="H12" s="69">
        <f t="shared" si="5"/>
        <v>6115984</v>
      </c>
      <c r="I12" s="69">
        <f t="shared" si="5"/>
        <v>334309</v>
      </c>
      <c r="J12" s="69">
        <f>J30</f>
        <v>3193</v>
      </c>
      <c r="K12" s="69">
        <f>K30</f>
        <v>61521932</v>
      </c>
      <c r="L12" s="78"/>
    </row>
    <row r="13" spans="1:12" s="4" customFormat="1" ht="17.25" customHeight="1" x14ac:dyDescent="0.15">
      <c r="A13" s="7" t="s">
        <v>251</v>
      </c>
      <c r="B13" s="69">
        <f>SUM(B31:B42)</f>
        <v>375</v>
      </c>
      <c r="C13" s="69">
        <f t="shared" ref="C13:I13" si="6">SUM(C31:C42)</f>
        <v>6991300</v>
      </c>
      <c r="D13" s="69">
        <f t="shared" si="6"/>
        <v>787</v>
      </c>
      <c r="E13" s="69">
        <f t="shared" si="6"/>
        <v>6093825</v>
      </c>
      <c r="F13" s="69">
        <f t="shared" si="6"/>
        <v>160960</v>
      </c>
      <c r="G13" s="69">
        <f t="shared" si="6"/>
        <v>0</v>
      </c>
      <c r="H13" s="69">
        <f t="shared" si="6"/>
        <v>6254786</v>
      </c>
      <c r="I13" s="69">
        <f t="shared" si="6"/>
        <v>736506</v>
      </c>
      <c r="J13" s="69">
        <f>J42</f>
        <v>3261</v>
      </c>
      <c r="K13" s="69">
        <f>K42</f>
        <v>62258439</v>
      </c>
      <c r="L13" s="78"/>
    </row>
    <row r="14" spans="1:12" s="4" customFormat="1" ht="17.25" customHeight="1" x14ac:dyDescent="0.15">
      <c r="A14" s="7" t="s">
        <v>266</v>
      </c>
      <c r="B14" s="69">
        <f t="shared" ref="B14:I14" si="7">SUM(B43:B54)</f>
        <v>373</v>
      </c>
      <c r="C14" s="69">
        <f t="shared" si="7"/>
        <v>7239900</v>
      </c>
      <c r="D14" s="69">
        <f t="shared" si="7"/>
        <v>857</v>
      </c>
      <c r="E14" s="69">
        <f t="shared" si="7"/>
        <v>5335435</v>
      </c>
      <c r="F14" s="69">
        <f t="shared" si="7"/>
        <v>198318</v>
      </c>
      <c r="G14" s="69">
        <f t="shared" si="7"/>
        <v>0</v>
      </c>
      <c r="H14" s="69">
        <f t="shared" si="7"/>
        <v>5533753</v>
      </c>
      <c r="I14" s="69">
        <f t="shared" si="7"/>
        <v>1706138</v>
      </c>
      <c r="J14" s="69">
        <f>J54</f>
        <v>3375</v>
      </c>
      <c r="K14" s="69">
        <f>K54</f>
        <v>63964577</v>
      </c>
      <c r="L14" s="78"/>
    </row>
    <row r="15" spans="1:12" s="4" customFormat="1" ht="17.25" customHeight="1" x14ac:dyDescent="0.15">
      <c r="A15" s="7" t="s">
        <v>285</v>
      </c>
      <c r="B15" s="129">
        <f>SUM(B55:B66)</f>
        <v>339</v>
      </c>
      <c r="C15" s="129">
        <f>SUM(C55:C66)</f>
        <v>5527000</v>
      </c>
      <c r="D15" s="129">
        <f t="shared" ref="D15:I15" si="8">SUM(D55:D66)</f>
        <v>972</v>
      </c>
      <c r="E15" s="129">
        <f t="shared" si="8"/>
        <v>5289538</v>
      </c>
      <c r="F15" s="129">
        <f t="shared" si="8"/>
        <v>236809</v>
      </c>
      <c r="G15" s="129">
        <f t="shared" si="8"/>
        <v>0</v>
      </c>
      <c r="H15" s="129">
        <f t="shared" si="8"/>
        <v>5526347</v>
      </c>
      <c r="I15" s="129">
        <f t="shared" si="8"/>
        <v>647</v>
      </c>
      <c r="J15" s="129">
        <f>J66</f>
        <v>3462</v>
      </c>
      <c r="K15" s="129">
        <f>K66</f>
        <v>63965225</v>
      </c>
      <c r="L15" s="78"/>
    </row>
    <row r="16" spans="1:12" s="4" customFormat="1" ht="17.25" customHeight="1" x14ac:dyDescent="0.15">
      <c r="A16" s="7" t="s">
        <v>298</v>
      </c>
      <c r="B16" s="5">
        <f>SUM(B67:B78)</f>
        <v>355</v>
      </c>
      <c r="C16" s="5">
        <f t="shared" ref="C16:I16" si="9">SUM(C67:C78)</f>
        <v>5518000</v>
      </c>
      <c r="D16" s="5">
        <f t="shared" si="9"/>
        <v>1068</v>
      </c>
      <c r="E16" s="5">
        <f t="shared" si="9"/>
        <v>5515878</v>
      </c>
      <c r="F16" s="5">
        <f t="shared" si="9"/>
        <v>258611</v>
      </c>
      <c r="G16" s="5">
        <f t="shared" si="9"/>
        <v>0</v>
      </c>
      <c r="H16" s="5">
        <f t="shared" si="9"/>
        <v>5774490</v>
      </c>
      <c r="I16" s="5">
        <f t="shared" si="9"/>
        <v>-256495</v>
      </c>
      <c r="J16" s="5">
        <f>J78</f>
        <v>3551</v>
      </c>
      <c r="K16" s="5">
        <f>K78</f>
        <v>63708729</v>
      </c>
      <c r="L16" s="78"/>
    </row>
    <row r="17" spans="1:12" s="4" customFormat="1" ht="17.25" customHeight="1" x14ac:dyDescent="0.15">
      <c r="A17" s="7" t="s">
        <v>305</v>
      </c>
      <c r="B17" s="5">
        <f>SUM(B79:B90)</f>
        <v>356</v>
      </c>
      <c r="C17" s="5">
        <f t="shared" ref="C17:I17" si="10">SUM(C79:C90)</f>
        <v>5369500</v>
      </c>
      <c r="D17" s="5">
        <f t="shared" si="10"/>
        <v>1141</v>
      </c>
      <c r="E17" s="5">
        <f t="shared" si="10"/>
        <v>5533850</v>
      </c>
      <c r="F17" s="5">
        <f t="shared" si="10"/>
        <v>277083</v>
      </c>
      <c r="G17" s="5">
        <f t="shared" si="10"/>
        <v>0</v>
      </c>
      <c r="H17" s="5">
        <f t="shared" si="10"/>
        <v>5810933</v>
      </c>
      <c r="I17" s="5">
        <f t="shared" si="10"/>
        <v>-441439</v>
      </c>
      <c r="J17" s="5">
        <f>J90</f>
        <v>3644</v>
      </c>
      <c r="K17" s="5">
        <f>K90</f>
        <v>63267290</v>
      </c>
      <c r="L17" s="78"/>
    </row>
    <row r="18" spans="1:12" s="55" customFormat="1" ht="17.25" customHeight="1" x14ac:dyDescent="0.15">
      <c r="A18" s="53" t="s">
        <v>27</v>
      </c>
      <c r="B18" s="98"/>
      <c r="C18" s="98"/>
      <c r="D18" s="98"/>
      <c r="E18" s="98"/>
      <c r="F18" s="98"/>
      <c r="G18" s="98"/>
      <c r="H18" s="98"/>
      <c r="I18" s="98"/>
      <c r="J18" s="98"/>
      <c r="K18" s="99"/>
      <c r="L18" s="74"/>
    </row>
    <row r="19" spans="1:12" s="4" customFormat="1" ht="17.25" customHeight="1" x14ac:dyDescent="0.15">
      <c r="A19" s="7" t="s">
        <v>173</v>
      </c>
      <c r="B19" s="6">
        <v>34</v>
      </c>
      <c r="C19" s="6">
        <v>602000</v>
      </c>
      <c r="D19" s="6">
        <v>57</v>
      </c>
      <c r="E19" s="6">
        <v>348800</v>
      </c>
      <c r="F19" s="6">
        <v>12176</v>
      </c>
      <c r="G19" s="6">
        <v>0</v>
      </c>
      <c r="H19" s="6">
        <v>360976</v>
      </c>
      <c r="I19" s="6">
        <v>241023</v>
      </c>
      <c r="J19" s="6">
        <v>3164</v>
      </c>
      <c r="K19" s="6">
        <v>61428649</v>
      </c>
      <c r="L19" s="78"/>
    </row>
    <row r="20" spans="1:12" s="4" customFormat="1" ht="17.25" customHeight="1" x14ac:dyDescent="0.15">
      <c r="A20" s="7" t="s">
        <v>161</v>
      </c>
      <c r="B20" s="6">
        <v>28</v>
      </c>
      <c r="C20" s="6">
        <v>556000</v>
      </c>
      <c r="D20" s="6">
        <v>46</v>
      </c>
      <c r="E20" s="6">
        <v>406500</v>
      </c>
      <c r="F20" s="6">
        <v>9292</v>
      </c>
      <c r="G20" s="6">
        <v>0</v>
      </c>
      <c r="H20" s="6">
        <v>415792</v>
      </c>
      <c r="I20" s="6">
        <v>140207</v>
      </c>
      <c r="J20" s="6">
        <v>3173</v>
      </c>
      <c r="K20" s="6">
        <v>61568857</v>
      </c>
      <c r="L20" s="78"/>
    </row>
    <row r="21" spans="1:12" s="4" customFormat="1" ht="17.25" customHeight="1" x14ac:dyDescent="0.15">
      <c r="A21" s="7" t="s">
        <v>162</v>
      </c>
      <c r="B21" s="6">
        <v>28</v>
      </c>
      <c r="C21" s="6">
        <v>470000</v>
      </c>
      <c r="D21" s="6">
        <v>64</v>
      </c>
      <c r="E21" s="6">
        <v>627600</v>
      </c>
      <c r="F21" s="6">
        <v>9307</v>
      </c>
      <c r="G21" s="6">
        <v>0</v>
      </c>
      <c r="H21" s="6">
        <v>636907</v>
      </c>
      <c r="I21" s="6">
        <v>-166907</v>
      </c>
      <c r="J21" s="6">
        <v>3170</v>
      </c>
      <c r="K21" s="6">
        <v>61401949</v>
      </c>
      <c r="L21" s="78"/>
    </row>
    <row r="22" spans="1:12" s="4" customFormat="1" ht="17.25" customHeight="1" x14ac:dyDescent="0.15">
      <c r="A22" s="7" t="s">
        <v>163</v>
      </c>
      <c r="B22" s="6">
        <v>34</v>
      </c>
      <c r="C22" s="6">
        <v>622000</v>
      </c>
      <c r="D22" s="6">
        <v>39</v>
      </c>
      <c r="E22" s="6">
        <v>385000</v>
      </c>
      <c r="F22" s="6">
        <v>7589</v>
      </c>
      <c r="G22" s="6">
        <v>0</v>
      </c>
      <c r="H22" s="6">
        <v>392589</v>
      </c>
      <c r="I22" s="6">
        <v>229410</v>
      </c>
      <c r="J22" s="6">
        <v>3186</v>
      </c>
      <c r="K22" s="6">
        <v>61631359</v>
      </c>
      <c r="L22" s="78"/>
    </row>
    <row r="23" spans="1:12" s="4" customFormat="1" ht="17.25" customHeight="1" x14ac:dyDescent="0.15">
      <c r="A23" s="7" t="s">
        <v>164</v>
      </c>
      <c r="B23" s="6">
        <v>24</v>
      </c>
      <c r="C23" s="6">
        <v>438000</v>
      </c>
      <c r="D23" s="6">
        <v>41</v>
      </c>
      <c r="E23" s="6">
        <v>332497</v>
      </c>
      <c r="F23" s="6">
        <v>8251</v>
      </c>
      <c r="G23" s="6">
        <v>0</v>
      </c>
      <c r="H23" s="6">
        <v>340748</v>
      </c>
      <c r="I23" s="6">
        <v>97251</v>
      </c>
      <c r="J23" s="6">
        <v>3193</v>
      </c>
      <c r="K23" s="6">
        <v>61728608</v>
      </c>
      <c r="L23" s="78"/>
    </row>
    <row r="24" spans="1:12" s="4" customFormat="1" ht="17.25" customHeight="1" x14ac:dyDescent="0.15">
      <c r="A24" s="7" t="s">
        <v>165</v>
      </c>
      <c r="B24" s="6">
        <v>39</v>
      </c>
      <c r="C24" s="6">
        <v>710500</v>
      </c>
      <c r="D24" s="6">
        <v>60</v>
      </c>
      <c r="E24" s="6">
        <v>734300</v>
      </c>
      <c r="F24" s="6">
        <v>8089</v>
      </c>
      <c r="G24" s="6">
        <v>0</v>
      </c>
      <c r="H24" s="6">
        <v>742389</v>
      </c>
      <c r="I24" s="6">
        <v>-31889</v>
      </c>
      <c r="J24" s="6">
        <v>3194</v>
      </c>
      <c r="K24" s="6">
        <v>61696719</v>
      </c>
      <c r="L24" s="78"/>
    </row>
    <row r="25" spans="1:12" s="4" customFormat="1" ht="17.25" customHeight="1" x14ac:dyDescent="0.15">
      <c r="A25" s="7" t="s">
        <v>166</v>
      </c>
      <c r="B25" s="6">
        <v>48</v>
      </c>
      <c r="C25" s="6">
        <v>731850</v>
      </c>
      <c r="D25" s="6">
        <v>67</v>
      </c>
      <c r="E25" s="6">
        <v>364550</v>
      </c>
      <c r="F25" s="6">
        <v>14106</v>
      </c>
      <c r="G25" s="6">
        <v>0</v>
      </c>
      <c r="H25" s="6">
        <v>378656</v>
      </c>
      <c r="I25" s="6">
        <v>353193</v>
      </c>
      <c r="J25" s="6">
        <v>3218</v>
      </c>
      <c r="K25" s="6">
        <v>62049912</v>
      </c>
      <c r="L25" s="78"/>
    </row>
    <row r="26" spans="1:12" s="4" customFormat="1" ht="17.25" customHeight="1" x14ac:dyDescent="0.15">
      <c r="A26" s="7" t="s">
        <v>167</v>
      </c>
      <c r="B26" s="6">
        <v>40</v>
      </c>
      <c r="C26" s="6">
        <v>571000</v>
      </c>
      <c r="D26" s="6">
        <v>71</v>
      </c>
      <c r="E26" s="6">
        <v>587900</v>
      </c>
      <c r="F26" s="6">
        <v>10417</v>
      </c>
      <c r="G26" s="6">
        <v>0</v>
      </c>
      <c r="H26" s="6">
        <v>598317</v>
      </c>
      <c r="I26" s="6">
        <v>-27317</v>
      </c>
      <c r="J26" s="6">
        <v>3217</v>
      </c>
      <c r="K26" s="6">
        <v>62022594</v>
      </c>
      <c r="L26" s="78"/>
    </row>
    <row r="27" spans="1:12" s="4" customFormat="1" ht="17.25" customHeight="1" x14ac:dyDescent="0.15">
      <c r="A27" s="7" t="s">
        <v>168</v>
      </c>
      <c r="B27" s="6">
        <v>33</v>
      </c>
      <c r="C27" s="6">
        <v>532750</v>
      </c>
      <c r="D27" s="6">
        <v>86</v>
      </c>
      <c r="E27" s="6">
        <v>809125</v>
      </c>
      <c r="F27" s="6">
        <v>10330</v>
      </c>
      <c r="G27" s="6">
        <v>0</v>
      </c>
      <c r="H27" s="6">
        <v>819456</v>
      </c>
      <c r="I27" s="6">
        <v>-286706</v>
      </c>
      <c r="J27" s="6">
        <v>3200</v>
      </c>
      <c r="K27" s="6">
        <v>61735888</v>
      </c>
      <c r="L27" s="78"/>
    </row>
    <row r="28" spans="1:12" s="4" customFormat="1" ht="17.25" customHeight="1" x14ac:dyDescent="0.15">
      <c r="A28" s="7" t="s">
        <v>174</v>
      </c>
      <c r="B28" s="6">
        <v>20</v>
      </c>
      <c r="C28" s="6">
        <v>383000</v>
      </c>
      <c r="D28" s="6">
        <v>42</v>
      </c>
      <c r="E28" s="6">
        <v>352200</v>
      </c>
      <c r="F28" s="6">
        <v>9149</v>
      </c>
      <c r="G28" s="6">
        <v>0</v>
      </c>
      <c r="H28" s="6">
        <v>361349</v>
      </c>
      <c r="I28" s="6">
        <v>21650</v>
      </c>
      <c r="J28" s="6">
        <v>3204</v>
      </c>
      <c r="K28" s="6">
        <v>61757538</v>
      </c>
      <c r="L28" s="78"/>
    </row>
    <row r="29" spans="1:12" s="4" customFormat="1" ht="17.25" customHeight="1" x14ac:dyDescent="0.15">
      <c r="A29" s="7" t="s">
        <v>170</v>
      </c>
      <c r="B29" s="6">
        <v>22</v>
      </c>
      <c r="C29" s="6">
        <v>446000</v>
      </c>
      <c r="D29" s="6">
        <v>47</v>
      </c>
      <c r="E29" s="6">
        <v>386300</v>
      </c>
      <c r="F29" s="6">
        <v>9758</v>
      </c>
      <c r="G29" s="6">
        <v>0</v>
      </c>
      <c r="H29" s="6">
        <v>396058</v>
      </c>
      <c r="I29" s="6">
        <v>49941</v>
      </c>
      <c r="J29" s="6">
        <v>3206</v>
      </c>
      <c r="K29" s="6">
        <v>61807479</v>
      </c>
      <c r="L29" s="78"/>
    </row>
    <row r="30" spans="1:12" s="4" customFormat="1" ht="17.25" customHeight="1" x14ac:dyDescent="0.15">
      <c r="A30" s="7" t="s">
        <v>171</v>
      </c>
      <c r="B30" s="6">
        <v>21</v>
      </c>
      <c r="C30" s="6">
        <v>387200</v>
      </c>
      <c r="D30" s="6">
        <v>61</v>
      </c>
      <c r="E30" s="6">
        <v>662500</v>
      </c>
      <c r="F30" s="6">
        <v>10247</v>
      </c>
      <c r="G30" s="6">
        <v>0</v>
      </c>
      <c r="H30" s="6">
        <v>672747</v>
      </c>
      <c r="I30" s="6">
        <v>-285547</v>
      </c>
      <c r="J30" s="6">
        <v>3193</v>
      </c>
      <c r="K30" s="6">
        <v>61521932</v>
      </c>
      <c r="L30" s="78"/>
    </row>
    <row r="31" spans="1:12" s="4" customFormat="1" ht="17.25" customHeight="1" x14ac:dyDescent="0.15">
      <c r="A31" s="7" t="s">
        <v>214</v>
      </c>
      <c r="B31" s="6">
        <v>22</v>
      </c>
      <c r="C31" s="6">
        <v>485000</v>
      </c>
      <c r="D31" s="6">
        <v>73</v>
      </c>
      <c r="E31" s="6">
        <v>366200</v>
      </c>
      <c r="F31" s="6">
        <v>17515</v>
      </c>
      <c r="G31" s="6">
        <v>0</v>
      </c>
      <c r="H31" s="6">
        <v>383715</v>
      </c>
      <c r="I31" s="6">
        <v>101284</v>
      </c>
      <c r="J31" s="6">
        <v>3196</v>
      </c>
      <c r="K31" s="6">
        <v>61623216</v>
      </c>
      <c r="L31" s="78"/>
    </row>
    <row r="32" spans="1:12" s="4" customFormat="1" ht="17.25" customHeight="1" x14ac:dyDescent="0.15">
      <c r="A32" s="7" t="s">
        <v>216</v>
      </c>
      <c r="B32" s="6">
        <v>35</v>
      </c>
      <c r="C32" s="6">
        <v>701500</v>
      </c>
      <c r="D32" s="6">
        <v>59</v>
      </c>
      <c r="E32" s="6">
        <v>393300</v>
      </c>
      <c r="F32" s="6">
        <v>14148</v>
      </c>
      <c r="G32" s="6">
        <v>0</v>
      </c>
      <c r="H32" s="6">
        <v>407448</v>
      </c>
      <c r="I32" s="6">
        <v>294051</v>
      </c>
      <c r="J32" s="6">
        <v>3213</v>
      </c>
      <c r="K32" s="6">
        <v>61917268</v>
      </c>
      <c r="L32" s="78"/>
    </row>
    <row r="33" spans="1:12" s="4" customFormat="1" ht="17.25" customHeight="1" x14ac:dyDescent="0.15">
      <c r="A33" s="7" t="s">
        <v>223</v>
      </c>
      <c r="B33" s="6">
        <v>31</v>
      </c>
      <c r="C33" s="6">
        <v>566000</v>
      </c>
      <c r="D33" s="6">
        <v>70</v>
      </c>
      <c r="E33" s="6">
        <v>623400</v>
      </c>
      <c r="F33" s="6">
        <v>12266</v>
      </c>
      <c r="G33" s="6">
        <v>0</v>
      </c>
      <c r="H33" s="6">
        <v>635666</v>
      </c>
      <c r="I33" s="6">
        <v>-69666</v>
      </c>
      <c r="J33" s="6">
        <v>3217</v>
      </c>
      <c r="K33" s="6">
        <v>61847601</v>
      </c>
      <c r="L33" s="78"/>
    </row>
    <row r="34" spans="1:12" s="4" customFormat="1" ht="17.25" customHeight="1" x14ac:dyDescent="0.15">
      <c r="A34" s="7" t="s">
        <v>224</v>
      </c>
      <c r="B34" s="6">
        <v>26</v>
      </c>
      <c r="C34" s="6">
        <v>512000</v>
      </c>
      <c r="D34" s="6">
        <v>45</v>
      </c>
      <c r="E34" s="6">
        <v>391000</v>
      </c>
      <c r="F34" s="6">
        <v>10032</v>
      </c>
      <c r="G34" s="6">
        <v>0</v>
      </c>
      <c r="H34" s="6">
        <v>401032</v>
      </c>
      <c r="I34" s="6">
        <v>110967</v>
      </c>
      <c r="J34" s="6">
        <v>3226</v>
      </c>
      <c r="K34" s="6">
        <v>61958568</v>
      </c>
      <c r="L34" s="78"/>
    </row>
    <row r="35" spans="1:12" s="4" customFormat="1" ht="17.25" customHeight="1" x14ac:dyDescent="0.15">
      <c r="A35" s="7" t="s">
        <v>227</v>
      </c>
      <c r="B35" s="6">
        <v>38</v>
      </c>
      <c r="C35" s="6">
        <v>710000</v>
      </c>
      <c r="D35" s="6">
        <v>43</v>
      </c>
      <c r="E35" s="6">
        <v>343000</v>
      </c>
      <c r="F35" s="6">
        <v>10393</v>
      </c>
      <c r="G35" s="6">
        <v>0</v>
      </c>
      <c r="H35" s="6">
        <v>353393</v>
      </c>
      <c r="I35" s="6">
        <v>356606</v>
      </c>
      <c r="J35" s="6">
        <v>3250</v>
      </c>
      <c r="K35" s="6">
        <v>62315175</v>
      </c>
      <c r="L35" s="78"/>
    </row>
    <row r="36" spans="1:12" s="4" customFormat="1" ht="17.25" customHeight="1" x14ac:dyDescent="0.15">
      <c r="A36" s="7" t="s">
        <v>231</v>
      </c>
      <c r="B36" s="6">
        <v>41</v>
      </c>
      <c r="C36" s="6">
        <v>749000</v>
      </c>
      <c r="D36" s="6">
        <v>66</v>
      </c>
      <c r="E36" s="6">
        <v>733500</v>
      </c>
      <c r="F36" s="6">
        <v>11336</v>
      </c>
      <c r="G36" s="6">
        <v>0</v>
      </c>
      <c r="H36" s="6">
        <v>744836</v>
      </c>
      <c r="I36" s="6">
        <v>4163</v>
      </c>
      <c r="J36" s="6">
        <v>3255</v>
      </c>
      <c r="K36" s="6">
        <v>62319339</v>
      </c>
      <c r="L36" s="78"/>
    </row>
    <row r="37" spans="1:12" s="4" customFormat="1" ht="17.25" customHeight="1" x14ac:dyDescent="0.15">
      <c r="A37" s="7" t="s">
        <v>233</v>
      </c>
      <c r="B37" s="6">
        <v>50</v>
      </c>
      <c r="C37" s="6">
        <v>790000</v>
      </c>
      <c r="D37" s="6">
        <v>88</v>
      </c>
      <c r="E37" s="6">
        <v>523550</v>
      </c>
      <c r="F37" s="6">
        <v>19109</v>
      </c>
      <c r="G37" s="6">
        <v>0</v>
      </c>
      <c r="H37" s="6">
        <v>542659</v>
      </c>
      <c r="I37" s="6">
        <v>247340</v>
      </c>
      <c r="J37" s="6">
        <v>3275</v>
      </c>
      <c r="K37" s="6">
        <v>62566679</v>
      </c>
      <c r="L37" s="78"/>
    </row>
    <row r="38" spans="1:12" s="4" customFormat="1" ht="17.25" customHeight="1" x14ac:dyDescent="0.15">
      <c r="A38" s="7" t="s">
        <v>234</v>
      </c>
      <c r="B38" s="6">
        <v>37</v>
      </c>
      <c r="C38" s="6">
        <v>602000</v>
      </c>
      <c r="D38" s="6">
        <v>83</v>
      </c>
      <c r="E38" s="6">
        <v>554700</v>
      </c>
      <c r="F38" s="6">
        <v>15611</v>
      </c>
      <c r="G38" s="6">
        <v>0</v>
      </c>
      <c r="H38" s="6">
        <v>570311</v>
      </c>
      <c r="I38" s="6">
        <v>31688</v>
      </c>
      <c r="J38" s="6">
        <v>3276</v>
      </c>
      <c r="K38" s="6">
        <v>62598367</v>
      </c>
      <c r="L38" s="78"/>
    </row>
    <row r="39" spans="1:12" s="4" customFormat="1" ht="17.25" customHeight="1" x14ac:dyDescent="0.15">
      <c r="A39" s="7" t="s">
        <v>238</v>
      </c>
      <c r="B39" s="6">
        <v>40</v>
      </c>
      <c r="C39" s="6">
        <v>694300</v>
      </c>
      <c r="D39" s="6">
        <v>94</v>
      </c>
      <c r="E39" s="6">
        <v>760275</v>
      </c>
      <c r="F39" s="6">
        <v>13477</v>
      </c>
      <c r="G39" s="6">
        <v>0</v>
      </c>
      <c r="H39" s="6">
        <v>773753</v>
      </c>
      <c r="I39" s="6">
        <v>-79453</v>
      </c>
      <c r="J39" s="6">
        <v>3269</v>
      </c>
      <c r="K39" s="6">
        <v>62518914</v>
      </c>
      <c r="L39" s="78"/>
    </row>
    <row r="40" spans="1:12" s="4" customFormat="1" ht="17.25" customHeight="1" x14ac:dyDescent="0.15">
      <c r="A40" s="7" t="s">
        <v>239</v>
      </c>
      <c r="B40" s="6">
        <v>18</v>
      </c>
      <c r="C40" s="6">
        <v>385000</v>
      </c>
      <c r="D40" s="6">
        <v>50</v>
      </c>
      <c r="E40" s="6">
        <v>390600</v>
      </c>
      <c r="F40" s="6">
        <v>12176</v>
      </c>
      <c r="G40" s="6">
        <v>0</v>
      </c>
      <c r="H40" s="6">
        <v>402776</v>
      </c>
      <c r="I40" s="6">
        <v>-17776</v>
      </c>
      <c r="J40" s="6">
        <v>3271</v>
      </c>
      <c r="K40" s="6">
        <v>62501137</v>
      </c>
      <c r="L40" s="78"/>
    </row>
    <row r="41" spans="1:12" s="4" customFormat="1" ht="17.25" customHeight="1" x14ac:dyDescent="0.15">
      <c r="A41" s="7" t="s">
        <v>243</v>
      </c>
      <c r="B41" s="6">
        <v>17</v>
      </c>
      <c r="C41" s="6">
        <v>405000</v>
      </c>
      <c r="D41" s="6">
        <v>52</v>
      </c>
      <c r="E41" s="6">
        <v>378600</v>
      </c>
      <c r="F41" s="6">
        <v>11684</v>
      </c>
      <c r="G41" s="6">
        <v>0</v>
      </c>
      <c r="H41" s="6">
        <v>390284</v>
      </c>
      <c r="I41" s="6">
        <v>14715</v>
      </c>
      <c r="J41" s="6">
        <v>3270</v>
      </c>
      <c r="K41" s="6">
        <v>62515852</v>
      </c>
      <c r="L41" s="78"/>
    </row>
    <row r="42" spans="1:12" s="4" customFormat="1" ht="17.25" customHeight="1" x14ac:dyDescent="0.15">
      <c r="A42" s="7" t="s">
        <v>244</v>
      </c>
      <c r="B42" s="6">
        <v>20</v>
      </c>
      <c r="C42" s="6">
        <v>391500</v>
      </c>
      <c r="D42" s="6">
        <v>64</v>
      </c>
      <c r="E42" s="6">
        <v>635700</v>
      </c>
      <c r="F42" s="6">
        <v>13213</v>
      </c>
      <c r="G42" s="6">
        <v>0</v>
      </c>
      <c r="H42" s="6">
        <v>648913</v>
      </c>
      <c r="I42" s="6">
        <v>-257413</v>
      </c>
      <c r="J42" s="6">
        <v>3261</v>
      </c>
      <c r="K42" s="6">
        <v>62258439</v>
      </c>
      <c r="L42" s="78"/>
    </row>
    <row r="43" spans="1:12" s="4" customFormat="1" ht="17.25" customHeight="1" x14ac:dyDescent="0.15">
      <c r="A43" s="7" t="s">
        <v>252</v>
      </c>
      <c r="B43" s="6">
        <v>37</v>
      </c>
      <c r="C43" s="6">
        <v>808300</v>
      </c>
      <c r="D43" s="6">
        <v>83</v>
      </c>
      <c r="E43" s="6">
        <v>331400</v>
      </c>
      <c r="F43" s="6">
        <v>22074</v>
      </c>
      <c r="G43" s="6">
        <v>0</v>
      </c>
      <c r="H43" s="6">
        <v>353474</v>
      </c>
      <c r="I43" s="6">
        <v>454825</v>
      </c>
      <c r="J43" s="6">
        <v>3284</v>
      </c>
      <c r="K43" s="6">
        <v>62713264</v>
      </c>
      <c r="L43" s="78"/>
    </row>
    <row r="44" spans="1:12" s="4" customFormat="1" ht="17.25" customHeight="1" x14ac:dyDescent="0.15">
      <c r="A44" s="7" t="s">
        <v>253</v>
      </c>
      <c r="B44" s="6">
        <v>29</v>
      </c>
      <c r="C44" s="6">
        <v>610500</v>
      </c>
      <c r="D44" s="6">
        <v>67</v>
      </c>
      <c r="E44" s="6">
        <v>404900</v>
      </c>
      <c r="F44" s="6">
        <v>16123</v>
      </c>
      <c r="G44" s="6">
        <v>0</v>
      </c>
      <c r="H44" s="6">
        <v>421023</v>
      </c>
      <c r="I44" s="6">
        <v>189476</v>
      </c>
      <c r="J44" s="6">
        <v>3294</v>
      </c>
      <c r="K44" s="6">
        <v>62902740</v>
      </c>
      <c r="L44" s="78"/>
    </row>
    <row r="45" spans="1:12" s="4" customFormat="1" ht="17.25" customHeight="1" x14ac:dyDescent="0.15">
      <c r="A45" s="7" t="s">
        <v>254</v>
      </c>
      <c r="B45" s="6">
        <v>31</v>
      </c>
      <c r="C45" s="6">
        <v>615000</v>
      </c>
      <c r="D45" s="6">
        <v>76</v>
      </c>
      <c r="E45" s="6">
        <v>514000</v>
      </c>
      <c r="F45" s="6">
        <v>15463</v>
      </c>
      <c r="G45" s="6">
        <v>0</v>
      </c>
      <c r="H45" s="6">
        <v>529463</v>
      </c>
      <c r="I45" s="6">
        <v>85536</v>
      </c>
      <c r="J45" s="6">
        <v>3303</v>
      </c>
      <c r="K45" s="6">
        <v>62988276</v>
      </c>
      <c r="L45" s="78"/>
    </row>
    <row r="46" spans="1:12" s="4" customFormat="1" ht="17.25" customHeight="1" x14ac:dyDescent="0.15">
      <c r="A46" s="7" t="s">
        <v>255</v>
      </c>
      <c r="B46" s="6">
        <v>35</v>
      </c>
      <c r="C46" s="6">
        <v>741000</v>
      </c>
      <c r="D46" s="6">
        <v>52</v>
      </c>
      <c r="E46" s="6">
        <v>355000</v>
      </c>
      <c r="F46" s="6">
        <v>12561</v>
      </c>
      <c r="G46" s="6">
        <v>0</v>
      </c>
      <c r="H46" s="6">
        <v>367561</v>
      </c>
      <c r="I46" s="6">
        <v>373438</v>
      </c>
      <c r="J46" s="6">
        <v>3321</v>
      </c>
      <c r="K46" s="6">
        <v>63361715</v>
      </c>
      <c r="L46" s="78"/>
    </row>
    <row r="47" spans="1:12" s="4" customFormat="1" ht="17.25" customHeight="1" x14ac:dyDescent="0.15">
      <c r="A47" s="7" t="s">
        <v>256</v>
      </c>
      <c r="B47" s="6">
        <v>25</v>
      </c>
      <c r="C47" s="6">
        <v>510000</v>
      </c>
      <c r="D47" s="6">
        <v>43</v>
      </c>
      <c r="E47" s="6">
        <v>245000</v>
      </c>
      <c r="F47" s="6">
        <v>12197</v>
      </c>
      <c r="G47" s="6">
        <v>0</v>
      </c>
      <c r="H47" s="6">
        <v>257197</v>
      </c>
      <c r="I47" s="6">
        <v>252802</v>
      </c>
      <c r="J47" s="6">
        <v>3338</v>
      </c>
      <c r="K47" s="6">
        <v>63614517</v>
      </c>
      <c r="L47" s="78"/>
    </row>
    <row r="48" spans="1:12" s="4" customFormat="1" ht="17.25" customHeight="1" x14ac:dyDescent="0.15">
      <c r="A48" s="7" t="s">
        <v>257</v>
      </c>
      <c r="B48" s="6">
        <v>34</v>
      </c>
      <c r="C48" s="6">
        <v>643000</v>
      </c>
      <c r="D48" s="6">
        <v>70</v>
      </c>
      <c r="E48" s="6">
        <v>585300</v>
      </c>
      <c r="F48" s="6">
        <v>14764</v>
      </c>
      <c r="G48" s="6">
        <v>0</v>
      </c>
      <c r="H48" s="6">
        <v>600064</v>
      </c>
      <c r="I48" s="6">
        <v>42935</v>
      </c>
      <c r="J48" s="6">
        <v>3342</v>
      </c>
      <c r="K48" s="6">
        <v>63657453</v>
      </c>
      <c r="L48" s="78"/>
    </row>
    <row r="49" spans="1:12" s="4" customFormat="1" ht="17.25" customHeight="1" x14ac:dyDescent="0.15">
      <c r="A49" s="7" t="s">
        <v>258</v>
      </c>
      <c r="B49" s="6">
        <v>43</v>
      </c>
      <c r="C49" s="6">
        <v>779500</v>
      </c>
      <c r="D49" s="6">
        <v>99</v>
      </c>
      <c r="E49" s="6">
        <v>444150</v>
      </c>
      <c r="F49" s="6">
        <v>23907</v>
      </c>
      <c r="G49" s="6">
        <v>0</v>
      </c>
      <c r="H49" s="6">
        <v>468057</v>
      </c>
      <c r="I49" s="6">
        <v>311442</v>
      </c>
      <c r="J49" s="6">
        <v>3360</v>
      </c>
      <c r="K49" s="6">
        <v>63968895</v>
      </c>
      <c r="L49" s="78"/>
    </row>
    <row r="50" spans="1:12" s="4" customFormat="1" ht="17.25" customHeight="1" x14ac:dyDescent="0.15">
      <c r="A50" s="7" t="s">
        <v>259</v>
      </c>
      <c r="B50" s="6">
        <v>45</v>
      </c>
      <c r="C50" s="6">
        <v>796000</v>
      </c>
      <c r="D50" s="6">
        <v>85</v>
      </c>
      <c r="E50" s="6">
        <v>471500</v>
      </c>
      <c r="F50" s="6">
        <v>17935</v>
      </c>
      <c r="G50" s="6">
        <v>0</v>
      </c>
      <c r="H50" s="6">
        <v>489435</v>
      </c>
      <c r="I50" s="6">
        <v>306564</v>
      </c>
      <c r="J50" s="6">
        <v>3374</v>
      </c>
      <c r="K50" s="6">
        <v>64275459</v>
      </c>
      <c r="L50" s="78"/>
    </row>
    <row r="51" spans="1:12" s="4" customFormat="1" ht="17.25" customHeight="1" x14ac:dyDescent="0.15">
      <c r="A51" s="7" t="s">
        <v>260</v>
      </c>
      <c r="B51" s="6">
        <v>39</v>
      </c>
      <c r="C51" s="6">
        <v>631400</v>
      </c>
      <c r="D51" s="6">
        <v>94</v>
      </c>
      <c r="E51" s="6">
        <v>659250</v>
      </c>
      <c r="F51" s="6">
        <v>16736</v>
      </c>
      <c r="G51" s="6">
        <v>0</v>
      </c>
      <c r="H51" s="6">
        <v>675986</v>
      </c>
      <c r="I51" s="6">
        <v>-44586</v>
      </c>
      <c r="J51" s="6">
        <v>3377</v>
      </c>
      <c r="K51" s="6">
        <v>64230872</v>
      </c>
      <c r="L51" s="78"/>
    </row>
    <row r="52" spans="1:12" s="4" customFormat="1" ht="15" customHeight="1" x14ac:dyDescent="0.15">
      <c r="A52" s="7" t="s">
        <v>261</v>
      </c>
      <c r="B52" s="6">
        <v>18</v>
      </c>
      <c r="C52" s="6">
        <v>356000</v>
      </c>
      <c r="D52" s="6">
        <v>57</v>
      </c>
      <c r="E52" s="6">
        <v>345400</v>
      </c>
      <c r="F52" s="6">
        <v>14584</v>
      </c>
      <c r="G52" s="6">
        <v>0</v>
      </c>
      <c r="H52" s="6">
        <v>359984</v>
      </c>
      <c r="I52" s="6">
        <v>-3984</v>
      </c>
      <c r="J52" s="6">
        <v>3380</v>
      </c>
      <c r="K52" s="6">
        <v>64226887</v>
      </c>
      <c r="L52" s="78"/>
    </row>
    <row r="53" spans="1:12" s="4" customFormat="1" ht="15" customHeight="1" x14ac:dyDescent="0.15">
      <c r="A53" s="7" t="s">
        <v>262</v>
      </c>
      <c r="B53" s="6">
        <v>16</v>
      </c>
      <c r="C53" s="6">
        <v>355000</v>
      </c>
      <c r="D53" s="6">
        <v>53</v>
      </c>
      <c r="E53" s="6">
        <v>337535</v>
      </c>
      <c r="F53" s="6">
        <v>13986</v>
      </c>
      <c r="G53" s="6">
        <v>0</v>
      </c>
      <c r="H53" s="6">
        <v>351521</v>
      </c>
      <c r="I53" s="6">
        <v>3478</v>
      </c>
      <c r="J53" s="6">
        <v>3383</v>
      </c>
      <c r="K53" s="6">
        <v>64230366</v>
      </c>
      <c r="L53" s="78"/>
    </row>
    <row r="54" spans="1:12" s="4" customFormat="1" ht="15" customHeight="1" x14ac:dyDescent="0.15">
      <c r="A54" s="7" t="s">
        <v>263</v>
      </c>
      <c r="B54" s="6">
        <v>21</v>
      </c>
      <c r="C54" s="6">
        <v>394200</v>
      </c>
      <c r="D54" s="6">
        <v>78</v>
      </c>
      <c r="E54" s="6">
        <v>642000</v>
      </c>
      <c r="F54" s="6">
        <v>17988</v>
      </c>
      <c r="G54" s="6">
        <v>0</v>
      </c>
      <c r="H54" s="6">
        <v>659988</v>
      </c>
      <c r="I54" s="6">
        <v>-265788</v>
      </c>
      <c r="J54" s="6">
        <v>3375</v>
      </c>
      <c r="K54" s="6">
        <v>63964577</v>
      </c>
      <c r="L54" s="78"/>
    </row>
    <row r="55" spans="1:12" s="4" customFormat="1" ht="17.25" customHeight="1" x14ac:dyDescent="0.15">
      <c r="A55" s="7" t="s">
        <v>267</v>
      </c>
      <c r="B55" s="6">
        <v>24</v>
      </c>
      <c r="C55" s="6">
        <v>463000</v>
      </c>
      <c r="D55" s="6">
        <v>96</v>
      </c>
      <c r="E55" s="6">
        <v>359300</v>
      </c>
      <c r="F55" s="6">
        <v>26042</v>
      </c>
      <c r="G55" s="6">
        <v>0</v>
      </c>
      <c r="H55" s="6">
        <v>385342</v>
      </c>
      <c r="I55" s="6">
        <v>77657</v>
      </c>
      <c r="J55" s="6">
        <v>3384</v>
      </c>
      <c r="K55" s="6">
        <v>64042235</v>
      </c>
      <c r="L55" s="78"/>
    </row>
    <row r="56" spans="1:12" s="4" customFormat="1" ht="17.25" customHeight="1" x14ac:dyDescent="0.15">
      <c r="A56" s="7" t="s">
        <v>268</v>
      </c>
      <c r="B56" s="6">
        <v>28</v>
      </c>
      <c r="C56" s="6">
        <v>494500</v>
      </c>
      <c r="D56" s="6">
        <v>75</v>
      </c>
      <c r="E56" s="6">
        <v>355000</v>
      </c>
      <c r="F56" s="6">
        <v>19817</v>
      </c>
      <c r="G56" s="6">
        <v>0</v>
      </c>
      <c r="H56" s="6">
        <v>374817</v>
      </c>
      <c r="I56" s="6">
        <v>119682</v>
      </c>
      <c r="J56" s="6">
        <v>3397</v>
      </c>
      <c r="K56" s="6">
        <v>64161917</v>
      </c>
      <c r="L56" s="78"/>
    </row>
    <row r="57" spans="1:12" s="4" customFormat="1" ht="17.25" customHeight="1" x14ac:dyDescent="0.15">
      <c r="A57" s="7" t="s">
        <v>269</v>
      </c>
      <c r="B57" s="6">
        <v>27</v>
      </c>
      <c r="C57" s="6">
        <v>452000</v>
      </c>
      <c r="D57" s="6">
        <v>88</v>
      </c>
      <c r="E57" s="6">
        <v>562000</v>
      </c>
      <c r="F57" s="6">
        <v>18735</v>
      </c>
      <c r="G57" s="6">
        <v>0</v>
      </c>
      <c r="H57" s="6">
        <v>580735</v>
      </c>
      <c r="I57" s="6">
        <v>-128735</v>
      </c>
      <c r="J57" s="6">
        <v>3401</v>
      </c>
      <c r="K57" s="6">
        <v>64033182</v>
      </c>
      <c r="L57" s="78"/>
    </row>
    <row r="58" spans="1:12" s="4" customFormat="1" ht="17.25" customHeight="1" x14ac:dyDescent="0.15">
      <c r="A58" s="7" t="s">
        <v>270</v>
      </c>
      <c r="B58" s="6">
        <v>29</v>
      </c>
      <c r="C58" s="6">
        <v>471100</v>
      </c>
      <c r="D58" s="6">
        <v>58</v>
      </c>
      <c r="E58" s="6">
        <v>287238</v>
      </c>
      <c r="F58" s="6">
        <v>15520</v>
      </c>
      <c r="G58" s="6">
        <v>0</v>
      </c>
      <c r="H58" s="6">
        <v>302758</v>
      </c>
      <c r="I58" s="6">
        <v>168341</v>
      </c>
      <c r="J58" s="6">
        <v>3416</v>
      </c>
      <c r="K58" s="6">
        <v>64201524</v>
      </c>
      <c r="L58" s="78"/>
    </row>
    <row r="59" spans="1:12" s="4" customFormat="1" ht="17.25" customHeight="1" x14ac:dyDescent="0.15">
      <c r="A59" s="7" t="s">
        <v>271</v>
      </c>
      <c r="B59" s="6">
        <v>22</v>
      </c>
      <c r="C59" s="6">
        <v>370000</v>
      </c>
      <c r="D59" s="6">
        <v>52</v>
      </c>
      <c r="E59" s="6">
        <v>245000</v>
      </c>
      <c r="F59" s="6">
        <v>14751</v>
      </c>
      <c r="G59" s="6">
        <v>0</v>
      </c>
      <c r="H59" s="6">
        <v>259751</v>
      </c>
      <c r="I59" s="6">
        <v>110248</v>
      </c>
      <c r="J59" s="6">
        <v>3429</v>
      </c>
      <c r="K59" s="6">
        <v>64311772</v>
      </c>
      <c r="L59" s="78"/>
    </row>
    <row r="60" spans="1:12" s="4" customFormat="1" ht="17.25" customHeight="1" x14ac:dyDescent="0.15">
      <c r="A60" s="7" t="s">
        <v>272</v>
      </c>
      <c r="B60" s="6">
        <v>34</v>
      </c>
      <c r="C60" s="6">
        <v>486600</v>
      </c>
      <c r="D60" s="6">
        <v>83</v>
      </c>
      <c r="E60" s="6">
        <v>623300</v>
      </c>
      <c r="F60" s="6">
        <v>18679</v>
      </c>
      <c r="G60" s="6">
        <v>0</v>
      </c>
      <c r="H60" s="6">
        <v>641979</v>
      </c>
      <c r="I60" s="6">
        <v>-155379</v>
      </c>
      <c r="J60" s="6">
        <v>3431</v>
      </c>
      <c r="K60" s="6">
        <v>64156393</v>
      </c>
      <c r="L60" s="78"/>
    </row>
    <row r="61" spans="1:12" s="4" customFormat="1" ht="17.25" customHeight="1" x14ac:dyDescent="0.15">
      <c r="A61" s="7" t="s">
        <v>273</v>
      </c>
      <c r="B61" s="6">
        <v>46</v>
      </c>
      <c r="C61" s="6">
        <v>626600</v>
      </c>
      <c r="D61" s="6">
        <v>112</v>
      </c>
      <c r="E61" s="6">
        <v>471450</v>
      </c>
      <c r="F61" s="6">
        <v>27375</v>
      </c>
      <c r="G61" s="6">
        <v>0</v>
      </c>
      <c r="H61" s="6">
        <v>498825</v>
      </c>
      <c r="I61" s="6">
        <v>127774</v>
      </c>
      <c r="J61" s="6">
        <v>3451</v>
      </c>
      <c r="K61" s="6">
        <v>64284167</v>
      </c>
      <c r="L61" s="78"/>
    </row>
    <row r="62" spans="1:12" s="4" customFormat="1" ht="17.25" customHeight="1" x14ac:dyDescent="0.15">
      <c r="A62" s="7" t="s">
        <v>274</v>
      </c>
      <c r="B62" s="6">
        <v>41</v>
      </c>
      <c r="C62" s="6">
        <v>633000</v>
      </c>
      <c r="D62" s="6">
        <v>88</v>
      </c>
      <c r="E62" s="6">
        <v>446000</v>
      </c>
      <c r="F62" s="6">
        <v>20502</v>
      </c>
      <c r="G62" s="6">
        <v>0</v>
      </c>
      <c r="H62" s="6">
        <v>466502</v>
      </c>
      <c r="I62" s="6">
        <v>166497</v>
      </c>
      <c r="J62" s="6">
        <v>3467</v>
      </c>
      <c r="K62" s="6">
        <v>64450665</v>
      </c>
      <c r="L62" s="78"/>
    </row>
    <row r="63" spans="1:12" s="4" customFormat="1" ht="17.25" customHeight="1" x14ac:dyDescent="0.15">
      <c r="A63" s="7" t="s">
        <v>275</v>
      </c>
      <c r="B63" s="6">
        <v>35</v>
      </c>
      <c r="C63" s="6">
        <v>573000</v>
      </c>
      <c r="D63" s="6">
        <v>107</v>
      </c>
      <c r="E63" s="6">
        <v>612050</v>
      </c>
      <c r="F63" s="6">
        <v>21591</v>
      </c>
      <c r="G63" s="6">
        <v>0</v>
      </c>
      <c r="H63" s="6">
        <v>633641</v>
      </c>
      <c r="I63" s="6">
        <v>-60641</v>
      </c>
      <c r="J63" s="6">
        <v>3468</v>
      </c>
      <c r="K63" s="6">
        <v>64390023</v>
      </c>
      <c r="L63" s="78"/>
    </row>
    <row r="64" spans="1:12" s="4" customFormat="1" ht="15" customHeight="1" x14ac:dyDescent="0.15">
      <c r="A64" s="7" t="s">
        <v>276</v>
      </c>
      <c r="B64" s="6">
        <v>15</v>
      </c>
      <c r="C64" s="6">
        <v>285000</v>
      </c>
      <c r="D64" s="6">
        <v>66</v>
      </c>
      <c r="E64" s="6">
        <v>365000</v>
      </c>
      <c r="F64" s="6">
        <v>17154</v>
      </c>
      <c r="G64" s="6">
        <v>0</v>
      </c>
      <c r="H64" s="6">
        <v>382154</v>
      </c>
      <c r="I64" s="6">
        <v>-97154</v>
      </c>
      <c r="J64" s="6">
        <v>3466</v>
      </c>
      <c r="K64" s="6">
        <v>64292869</v>
      </c>
      <c r="L64" s="78"/>
    </row>
    <row r="65" spans="1:12" s="4" customFormat="1" ht="15" customHeight="1" x14ac:dyDescent="0.15">
      <c r="A65" s="7" t="s">
        <v>277</v>
      </c>
      <c r="B65" s="6">
        <v>20</v>
      </c>
      <c r="C65" s="6">
        <v>349000</v>
      </c>
      <c r="D65" s="6">
        <v>62</v>
      </c>
      <c r="E65" s="6">
        <v>362000</v>
      </c>
      <c r="F65" s="6">
        <v>16045</v>
      </c>
      <c r="G65" s="6">
        <v>0</v>
      </c>
      <c r="H65" s="6">
        <v>378045</v>
      </c>
      <c r="I65" s="6">
        <v>-29045</v>
      </c>
      <c r="J65" s="6">
        <v>3472</v>
      </c>
      <c r="K65" s="6">
        <v>64263823</v>
      </c>
      <c r="L65" s="78"/>
    </row>
    <row r="66" spans="1:12" s="4" customFormat="1" ht="15" customHeight="1" x14ac:dyDescent="0.15">
      <c r="A66" s="7" t="s">
        <v>278</v>
      </c>
      <c r="B66" s="6">
        <v>18</v>
      </c>
      <c r="C66" s="6">
        <v>323200</v>
      </c>
      <c r="D66" s="6">
        <v>85</v>
      </c>
      <c r="E66" s="6">
        <v>601200</v>
      </c>
      <c r="F66" s="6">
        <v>20598</v>
      </c>
      <c r="G66" s="6">
        <v>0</v>
      </c>
      <c r="H66" s="6">
        <v>621798</v>
      </c>
      <c r="I66" s="6">
        <v>-298598</v>
      </c>
      <c r="J66" s="6">
        <v>3462</v>
      </c>
      <c r="K66" s="6">
        <v>63965225</v>
      </c>
      <c r="L66" s="78"/>
    </row>
    <row r="67" spans="1:12" s="4" customFormat="1" ht="17.25" customHeight="1" x14ac:dyDescent="0.15">
      <c r="A67" s="7">
        <v>2023.04</v>
      </c>
      <c r="B67" s="6">
        <v>25</v>
      </c>
      <c r="C67" s="6">
        <v>538000</v>
      </c>
      <c r="D67" s="6">
        <v>105</v>
      </c>
      <c r="E67" s="6">
        <v>360000</v>
      </c>
      <c r="F67" s="6">
        <v>28773</v>
      </c>
      <c r="G67" s="6">
        <v>0</v>
      </c>
      <c r="H67" s="6">
        <v>388773</v>
      </c>
      <c r="I67" s="6">
        <v>149226</v>
      </c>
      <c r="J67" s="6">
        <v>3473</v>
      </c>
      <c r="K67" s="6">
        <v>64114452</v>
      </c>
      <c r="L67" s="78"/>
    </row>
    <row r="68" spans="1:12" s="4" customFormat="1" ht="17.25" customHeight="1" x14ac:dyDescent="0.15">
      <c r="A68" s="7">
        <v>2023.05</v>
      </c>
      <c r="B68" s="6">
        <v>28</v>
      </c>
      <c r="C68" s="6">
        <v>561500</v>
      </c>
      <c r="D68" s="6">
        <v>82</v>
      </c>
      <c r="E68" s="6">
        <v>350000</v>
      </c>
      <c r="F68" s="6">
        <v>21224</v>
      </c>
      <c r="G68" s="6">
        <v>0</v>
      </c>
      <c r="H68" s="6">
        <v>371224</v>
      </c>
      <c r="I68" s="6">
        <v>190275</v>
      </c>
      <c r="J68" s="6">
        <v>3486</v>
      </c>
      <c r="K68" s="6">
        <v>64304727</v>
      </c>
      <c r="L68" s="78"/>
    </row>
    <row r="69" spans="1:12" s="4" customFormat="1" ht="17.25" customHeight="1" x14ac:dyDescent="0.15">
      <c r="A69" s="7">
        <v>2023.06</v>
      </c>
      <c r="B69" s="6">
        <v>32</v>
      </c>
      <c r="C69" s="6">
        <v>556000</v>
      </c>
      <c r="D69" s="6">
        <v>103</v>
      </c>
      <c r="E69" s="6">
        <v>670000</v>
      </c>
      <c r="F69" s="6">
        <v>21763</v>
      </c>
      <c r="G69" s="6">
        <v>0</v>
      </c>
      <c r="H69" s="6">
        <v>691763</v>
      </c>
      <c r="I69" s="6">
        <v>-135763</v>
      </c>
      <c r="J69" s="6">
        <v>3489</v>
      </c>
      <c r="K69" s="6">
        <v>64168964</v>
      </c>
      <c r="L69" s="78"/>
    </row>
    <row r="70" spans="1:12" s="4" customFormat="1" ht="17.25" customHeight="1" x14ac:dyDescent="0.15">
      <c r="A70" s="7">
        <v>2023.07</v>
      </c>
      <c r="B70" s="6">
        <v>30</v>
      </c>
      <c r="C70" s="6">
        <v>419500</v>
      </c>
      <c r="D70" s="6">
        <v>64</v>
      </c>
      <c r="E70" s="6">
        <v>311500</v>
      </c>
      <c r="F70" s="6">
        <v>17390</v>
      </c>
      <c r="G70" s="6">
        <v>0</v>
      </c>
      <c r="H70" s="6">
        <v>328890</v>
      </c>
      <c r="I70" s="6">
        <v>90609</v>
      </c>
      <c r="J70" s="6">
        <v>3505</v>
      </c>
      <c r="K70" s="6">
        <v>64259573</v>
      </c>
      <c r="L70" s="78"/>
    </row>
    <row r="71" spans="1:12" s="4" customFormat="1" ht="17.25" customHeight="1" x14ac:dyDescent="0.15">
      <c r="A71" s="7">
        <v>2023.08</v>
      </c>
      <c r="B71" s="6">
        <v>22</v>
      </c>
      <c r="C71" s="6">
        <v>317000</v>
      </c>
      <c r="D71" s="6">
        <v>62</v>
      </c>
      <c r="E71" s="6">
        <v>306000</v>
      </c>
      <c r="F71" s="6">
        <v>16511</v>
      </c>
      <c r="G71" s="6">
        <v>0</v>
      </c>
      <c r="H71" s="6">
        <v>322511</v>
      </c>
      <c r="I71" s="6">
        <v>-5511</v>
      </c>
      <c r="J71" s="6">
        <v>3515</v>
      </c>
      <c r="K71" s="6">
        <v>64254061</v>
      </c>
      <c r="L71" s="78"/>
    </row>
    <row r="72" spans="1:12" s="4" customFormat="1" ht="17.25" customHeight="1" x14ac:dyDescent="0.15">
      <c r="A72" s="7">
        <v>2023.09</v>
      </c>
      <c r="B72" s="6">
        <v>38</v>
      </c>
      <c r="C72" s="6">
        <v>579800</v>
      </c>
      <c r="D72" s="6">
        <v>92</v>
      </c>
      <c r="E72" s="6">
        <v>651300</v>
      </c>
      <c r="F72" s="6">
        <v>20861</v>
      </c>
      <c r="G72" s="6">
        <v>0</v>
      </c>
      <c r="H72" s="6">
        <v>672161</v>
      </c>
      <c r="I72" s="6">
        <v>-92361</v>
      </c>
      <c r="J72" s="6">
        <v>3519</v>
      </c>
      <c r="K72" s="6">
        <v>64161700</v>
      </c>
      <c r="L72" s="78"/>
    </row>
    <row r="73" spans="1:12" s="4" customFormat="1" ht="17.25" customHeight="1" x14ac:dyDescent="0.15">
      <c r="A73" s="7" t="s">
        <v>286</v>
      </c>
      <c r="B73" s="6">
        <v>51</v>
      </c>
      <c r="C73" s="6">
        <v>668200</v>
      </c>
      <c r="D73" s="6">
        <v>119</v>
      </c>
      <c r="E73" s="6">
        <v>500450</v>
      </c>
      <c r="F73" s="6">
        <v>28773</v>
      </c>
      <c r="G73" s="6">
        <v>0</v>
      </c>
      <c r="H73" s="6">
        <v>529223</v>
      </c>
      <c r="I73" s="6">
        <v>138976</v>
      </c>
      <c r="J73" s="6">
        <v>3542</v>
      </c>
      <c r="K73" s="6">
        <v>64300677</v>
      </c>
      <c r="L73" s="78"/>
    </row>
    <row r="74" spans="1:12" s="4" customFormat="1" ht="17.25" customHeight="1" x14ac:dyDescent="0.15">
      <c r="A74" s="7">
        <v>2023.11</v>
      </c>
      <c r="B74" s="6">
        <v>36</v>
      </c>
      <c r="C74" s="6">
        <v>505000</v>
      </c>
      <c r="D74" s="6">
        <v>96</v>
      </c>
      <c r="E74" s="6">
        <v>455978</v>
      </c>
      <c r="F74" s="6">
        <v>21403</v>
      </c>
      <c r="G74" s="6">
        <v>0</v>
      </c>
      <c r="H74" s="6">
        <v>477382</v>
      </c>
      <c r="I74" s="6">
        <v>27617</v>
      </c>
      <c r="J74" s="6">
        <v>3550</v>
      </c>
      <c r="K74" s="6">
        <v>64328295</v>
      </c>
      <c r="L74" s="78"/>
    </row>
    <row r="75" spans="1:12" s="4" customFormat="1" ht="17.25" customHeight="1" x14ac:dyDescent="0.15">
      <c r="A75" s="7">
        <v>2023.12</v>
      </c>
      <c r="B75" s="6">
        <v>39</v>
      </c>
      <c r="C75" s="6">
        <v>478600</v>
      </c>
      <c r="D75" s="6">
        <v>113</v>
      </c>
      <c r="E75" s="6">
        <v>619750</v>
      </c>
      <c r="F75" s="6">
        <v>23212</v>
      </c>
      <c r="G75" s="6">
        <v>0</v>
      </c>
      <c r="H75" s="6">
        <v>642962</v>
      </c>
      <c r="I75" s="6">
        <v>-164362</v>
      </c>
      <c r="J75" s="6">
        <v>3556</v>
      </c>
      <c r="K75" s="6">
        <v>64163932</v>
      </c>
      <c r="L75" s="78"/>
    </row>
    <row r="76" spans="1:12" s="4" customFormat="1" ht="17.25" customHeight="1" x14ac:dyDescent="0.15">
      <c r="A76" s="7">
        <v>2024.01</v>
      </c>
      <c r="B76" s="6">
        <v>17</v>
      </c>
      <c r="C76" s="6">
        <v>238500</v>
      </c>
      <c r="D76" s="6">
        <v>73</v>
      </c>
      <c r="E76" s="6">
        <v>351400</v>
      </c>
      <c r="F76" s="6">
        <v>18934</v>
      </c>
      <c r="G76" s="6">
        <v>0</v>
      </c>
      <c r="H76" s="6">
        <v>370334</v>
      </c>
      <c r="I76" s="6">
        <v>-131834</v>
      </c>
      <c r="J76" s="6">
        <v>3555</v>
      </c>
      <c r="K76" s="6">
        <v>64032097</v>
      </c>
      <c r="L76" s="78"/>
    </row>
    <row r="77" spans="1:12" s="4" customFormat="1" ht="17.25" customHeight="1" x14ac:dyDescent="0.15">
      <c r="A77" s="7">
        <v>2024.02</v>
      </c>
      <c r="B77" s="6">
        <v>15</v>
      </c>
      <c r="C77" s="6">
        <v>291500</v>
      </c>
      <c r="D77" s="6">
        <v>69</v>
      </c>
      <c r="E77" s="6">
        <v>338500</v>
      </c>
      <c r="F77" s="6">
        <v>17305</v>
      </c>
      <c r="G77" s="6">
        <v>0</v>
      </c>
      <c r="H77" s="6">
        <v>355805</v>
      </c>
      <c r="I77" s="6">
        <v>-64305</v>
      </c>
      <c r="J77" s="6">
        <v>3555</v>
      </c>
      <c r="K77" s="6">
        <v>63967791</v>
      </c>
      <c r="L77" s="78"/>
    </row>
    <row r="78" spans="1:12" s="4" customFormat="1" ht="17.25" customHeight="1" x14ac:dyDescent="0.15">
      <c r="A78" s="7">
        <v>2024.03</v>
      </c>
      <c r="B78" s="6">
        <v>22</v>
      </c>
      <c r="C78" s="6">
        <v>364400</v>
      </c>
      <c r="D78" s="6">
        <v>90</v>
      </c>
      <c r="E78" s="6">
        <v>601000</v>
      </c>
      <c r="F78" s="6">
        <v>22462</v>
      </c>
      <c r="G78" s="6">
        <v>0</v>
      </c>
      <c r="H78" s="6">
        <v>623462</v>
      </c>
      <c r="I78" s="6">
        <v>-259062</v>
      </c>
      <c r="J78" s="6">
        <v>3551</v>
      </c>
      <c r="K78" s="6">
        <v>63708729</v>
      </c>
      <c r="L78" s="78"/>
    </row>
    <row r="79" spans="1:12" s="4" customFormat="1" ht="17.25" customHeight="1" x14ac:dyDescent="0.15">
      <c r="A79" s="7">
        <v>2024.04</v>
      </c>
      <c r="B79" s="6">
        <v>25</v>
      </c>
      <c r="C79" s="6">
        <v>487000</v>
      </c>
      <c r="D79" s="6">
        <v>113</v>
      </c>
      <c r="E79" s="6">
        <v>382000</v>
      </c>
      <c r="F79" s="6">
        <v>29942</v>
      </c>
      <c r="G79" s="6">
        <v>0</v>
      </c>
      <c r="H79" s="6">
        <v>411942</v>
      </c>
      <c r="I79" s="6">
        <v>75057</v>
      </c>
      <c r="J79" s="6">
        <v>3559</v>
      </c>
      <c r="K79" s="6">
        <v>63783787</v>
      </c>
      <c r="L79" s="78"/>
    </row>
    <row r="80" spans="1:12" s="4" customFormat="1" ht="17.25" customHeight="1" x14ac:dyDescent="0.15">
      <c r="A80" s="7">
        <v>2024.05</v>
      </c>
      <c r="B80" s="6">
        <v>29</v>
      </c>
      <c r="C80" s="6">
        <v>527500</v>
      </c>
      <c r="D80" s="6">
        <v>87</v>
      </c>
      <c r="E80" s="6">
        <v>369000</v>
      </c>
      <c r="F80" s="6">
        <v>22555</v>
      </c>
      <c r="G80" s="6">
        <v>0</v>
      </c>
      <c r="H80" s="6">
        <v>391555</v>
      </c>
      <c r="I80" s="6">
        <v>135944</v>
      </c>
      <c r="J80" s="6">
        <v>3573</v>
      </c>
      <c r="K80" s="6">
        <v>63919731</v>
      </c>
      <c r="L80" s="78"/>
    </row>
    <row r="81" spans="1:12" s="4" customFormat="1" ht="17.25" customHeight="1" x14ac:dyDescent="0.15">
      <c r="A81" s="7">
        <v>2024.06</v>
      </c>
      <c r="B81" s="6">
        <v>31</v>
      </c>
      <c r="C81" s="6">
        <v>520500</v>
      </c>
      <c r="D81" s="6">
        <v>114</v>
      </c>
      <c r="E81" s="6">
        <v>717000</v>
      </c>
      <c r="F81" s="6">
        <v>23653</v>
      </c>
      <c r="G81" s="6">
        <v>0</v>
      </c>
      <c r="H81" s="6">
        <v>740653</v>
      </c>
      <c r="I81" s="6">
        <v>-220153</v>
      </c>
      <c r="J81" s="6">
        <v>3572</v>
      </c>
      <c r="K81" s="6">
        <v>63699578</v>
      </c>
      <c r="L81" s="78"/>
    </row>
    <row r="82" spans="1:12" s="4" customFormat="1" ht="17.25" customHeight="1" x14ac:dyDescent="0.15">
      <c r="A82" s="7">
        <v>2024.07</v>
      </c>
      <c r="B82" s="6">
        <v>34</v>
      </c>
      <c r="C82" s="6">
        <v>443600</v>
      </c>
      <c r="D82" s="6">
        <v>71</v>
      </c>
      <c r="E82" s="6">
        <v>349000</v>
      </c>
      <c r="F82" s="6">
        <v>19542</v>
      </c>
      <c r="G82" s="6">
        <v>0</v>
      </c>
      <c r="H82" s="6">
        <v>368542</v>
      </c>
      <c r="I82" s="6">
        <v>75057</v>
      </c>
      <c r="J82" s="6">
        <v>3592</v>
      </c>
      <c r="K82" s="6">
        <v>63774635</v>
      </c>
      <c r="L82" s="78"/>
    </row>
    <row r="83" spans="1:12" s="4" customFormat="1" ht="17.25" customHeight="1" x14ac:dyDescent="0.15">
      <c r="A83" s="7">
        <v>2024.08</v>
      </c>
      <c r="B83" s="6">
        <v>24</v>
      </c>
      <c r="C83" s="6">
        <v>426900</v>
      </c>
      <c r="D83" s="6">
        <v>67</v>
      </c>
      <c r="E83" s="6">
        <v>269550</v>
      </c>
      <c r="F83" s="6">
        <v>17427</v>
      </c>
      <c r="G83" s="6">
        <v>0</v>
      </c>
      <c r="H83" s="6">
        <v>286977</v>
      </c>
      <c r="I83" s="6">
        <v>139922</v>
      </c>
      <c r="J83" s="6">
        <v>3605</v>
      </c>
      <c r="K83" s="6">
        <v>63914557</v>
      </c>
      <c r="L83" s="78"/>
    </row>
    <row r="84" spans="1:12" s="4" customFormat="1" ht="17.25" customHeight="1" x14ac:dyDescent="0.15">
      <c r="A84" s="7">
        <v>2024.09</v>
      </c>
      <c r="B84" s="6">
        <v>35</v>
      </c>
      <c r="C84" s="6">
        <v>457400</v>
      </c>
      <c r="D84" s="6">
        <v>98</v>
      </c>
      <c r="E84" s="6">
        <v>634500</v>
      </c>
      <c r="F84" s="6">
        <v>23040</v>
      </c>
      <c r="G84" s="6">
        <v>0</v>
      </c>
      <c r="H84" s="6">
        <v>657540</v>
      </c>
      <c r="I84" s="6">
        <v>-200140</v>
      </c>
      <c r="J84" s="6">
        <v>3609</v>
      </c>
      <c r="K84" s="6">
        <v>63714417</v>
      </c>
      <c r="L84" s="78"/>
    </row>
    <row r="85" spans="1:12" s="4" customFormat="1" ht="17.25" customHeight="1" x14ac:dyDescent="0.15">
      <c r="A85" s="154" t="s">
        <v>299</v>
      </c>
      <c r="B85" s="6">
        <v>54</v>
      </c>
      <c r="C85" s="6">
        <v>648550</v>
      </c>
      <c r="D85" s="6">
        <v>121</v>
      </c>
      <c r="E85" s="6">
        <v>443850</v>
      </c>
      <c r="F85" s="6">
        <v>30067</v>
      </c>
      <c r="G85" s="6">
        <v>0</v>
      </c>
      <c r="H85" s="6">
        <v>473917</v>
      </c>
      <c r="I85" s="6">
        <v>174632</v>
      </c>
      <c r="J85" s="6">
        <v>3639</v>
      </c>
      <c r="K85" s="6">
        <v>63889050</v>
      </c>
      <c r="L85" s="78"/>
    </row>
    <row r="86" spans="1:12" s="4" customFormat="1" ht="17.25" customHeight="1" x14ac:dyDescent="0.15">
      <c r="A86" s="7">
        <v>2024.11</v>
      </c>
      <c r="B86" s="6">
        <v>34</v>
      </c>
      <c r="C86" s="6">
        <v>472500</v>
      </c>
      <c r="D86" s="6">
        <v>98</v>
      </c>
      <c r="E86" s="6">
        <v>412000</v>
      </c>
      <c r="F86" s="6">
        <v>23195</v>
      </c>
      <c r="G86" s="6">
        <v>0</v>
      </c>
      <c r="H86" s="6">
        <v>435195</v>
      </c>
      <c r="I86" s="6">
        <v>37304</v>
      </c>
      <c r="J86" s="6">
        <v>3649</v>
      </c>
      <c r="K86" s="6">
        <v>63926354</v>
      </c>
      <c r="L86" s="78"/>
    </row>
    <row r="87" spans="1:12" s="4" customFormat="1" ht="17.25" customHeight="1" x14ac:dyDescent="0.15">
      <c r="A87" s="7">
        <v>2024.12</v>
      </c>
      <c r="B87" s="6">
        <v>31</v>
      </c>
      <c r="C87" s="6">
        <v>419350</v>
      </c>
      <c r="D87" s="6">
        <v>120</v>
      </c>
      <c r="E87" s="6">
        <v>657750</v>
      </c>
      <c r="F87" s="6">
        <v>24478</v>
      </c>
      <c r="G87" s="6">
        <v>0</v>
      </c>
      <c r="H87" s="6">
        <v>682228</v>
      </c>
      <c r="I87" s="6">
        <v>-262878</v>
      </c>
      <c r="J87" s="6">
        <v>3645</v>
      </c>
      <c r="K87" s="6">
        <v>63663476</v>
      </c>
      <c r="L87" s="78"/>
    </row>
    <row r="88" spans="1:12" s="4" customFormat="1" ht="17.25" customHeight="1" x14ac:dyDescent="0.15">
      <c r="A88" s="7">
        <v>2025.01</v>
      </c>
      <c r="B88" s="6">
        <v>17</v>
      </c>
      <c r="C88" s="6">
        <v>236500</v>
      </c>
      <c r="D88" s="6">
        <v>78</v>
      </c>
      <c r="E88" s="6">
        <v>334000</v>
      </c>
      <c r="F88" s="6">
        <v>20840</v>
      </c>
      <c r="G88" s="6">
        <v>0</v>
      </c>
      <c r="H88" s="6">
        <v>354840</v>
      </c>
      <c r="I88" s="6">
        <v>-118340</v>
      </c>
      <c r="J88" s="6">
        <v>3646</v>
      </c>
      <c r="K88" s="6">
        <v>63545135</v>
      </c>
      <c r="L88" s="78"/>
    </row>
    <row r="89" spans="1:12" s="4" customFormat="1" ht="17.25" customHeight="1" x14ac:dyDescent="0.15">
      <c r="A89" s="7">
        <v>2025.02</v>
      </c>
      <c r="B89" s="6">
        <v>17</v>
      </c>
      <c r="C89" s="6">
        <v>271900</v>
      </c>
      <c r="D89" s="6">
        <v>73</v>
      </c>
      <c r="E89" s="6">
        <v>349000</v>
      </c>
      <c r="F89" s="6">
        <v>17955</v>
      </c>
      <c r="G89" s="6">
        <v>0</v>
      </c>
      <c r="H89" s="6">
        <v>366955</v>
      </c>
      <c r="I89" s="6">
        <v>-95055</v>
      </c>
      <c r="J89" s="6">
        <v>3648</v>
      </c>
      <c r="K89" s="6">
        <v>63450079</v>
      </c>
      <c r="L89" s="78"/>
    </row>
    <row r="90" spans="1:12" s="4" customFormat="1" ht="17.25" customHeight="1" x14ac:dyDescent="0.15">
      <c r="A90" s="7">
        <v>2025.03</v>
      </c>
      <c r="B90" s="6">
        <v>25</v>
      </c>
      <c r="C90" s="6">
        <v>457800</v>
      </c>
      <c r="D90" s="6">
        <v>101</v>
      </c>
      <c r="E90" s="6">
        <v>616200</v>
      </c>
      <c r="F90" s="6">
        <v>24389</v>
      </c>
      <c r="G90" s="6">
        <v>0</v>
      </c>
      <c r="H90" s="6">
        <v>640589</v>
      </c>
      <c r="I90" s="6">
        <v>-182789</v>
      </c>
      <c r="J90" s="6">
        <v>3644</v>
      </c>
      <c r="K90" s="6">
        <v>63267290</v>
      </c>
      <c r="L90" s="78"/>
    </row>
    <row r="91" spans="1:12" s="4" customFormat="1" ht="17.25" customHeight="1" x14ac:dyDescent="0.15">
      <c r="A91" s="7">
        <v>2025.04</v>
      </c>
      <c r="B91" s="6">
        <v>22</v>
      </c>
      <c r="C91" s="6">
        <v>472300</v>
      </c>
      <c r="D91" s="6">
        <v>117</v>
      </c>
      <c r="E91" s="6">
        <v>317000</v>
      </c>
      <c r="F91" s="6">
        <v>31896</v>
      </c>
      <c r="G91" s="6">
        <v>0</v>
      </c>
      <c r="H91" s="6">
        <v>348896</v>
      </c>
      <c r="I91" s="6">
        <v>123403</v>
      </c>
      <c r="J91" s="6">
        <v>3653</v>
      </c>
      <c r="K91" s="6">
        <v>63390693</v>
      </c>
      <c r="L91" s="78"/>
    </row>
    <row r="92" spans="1:12" s="4" customFormat="1" ht="17.25" customHeight="1" x14ac:dyDescent="0.15">
      <c r="A92" s="7">
        <v>2025.05</v>
      </c>
      <c r="B92" s="6">
        <v>36</v>
      </c>
      <c r="C92" s="6">
        <v>639700</v>
      </c>
      <c r="D92" s="6">
        <v>97</v>
      </c>
      <c r="E92" s="6">
        <v>472500</v>
      </c>
      <c r="F92" s="6">
        <v>24571</v>
      </c>
      <c r="G92" s="6">
        <v>0</v>
      </c>
      <c r="H92" s="6">
        <v>497071</v>
      </c>
      <c r="I92" s="6">
        <v>142628</v>
      </c>
      <c r="J92" s="6">
        <v>3670</v>
      </c>
      <c r="K92" s="6">
        <v>63533322</v>
      </c>
      <c r="L92" s="78"/>
    </row>
    <row r="93" spans="1:12" s="4" customFormat="1" ht="17.25" customHeight="1" x14ac:dyDescent="0.15">
      <c r="A93" s="7">
        <v>2025.06</v>
      </c>
      <c r="B93" s="6">
        <v>31</v>
      </c>
      <c r="C93" s="6">
        <v>513200</v>
      </c>
      <c r="D93" s="6">
        <v>122</v>
      </c>
      <c r="E93" s="6">
        <v>747000</v>
      </c>
      <c r="F93" s="6">
        <v>25545</v>
      </c>
      <c r="G93" s="6">
        <v>0</v>
      </c>
      <c r="H93" s="6">
        <v>772545</v>
      </c>
      <c r="I93" s="6">
        <v>-259345</v>
      </c>
      <c r="J93" s="6">
        <v>3667</v>
      </c>
      <c r="K93" s="6">
        <v>63273976</v>
      </c>
      <c r="L93" s="78"/>
    </row>
    <row r="94" spans="1:12" s="4" customFormat="1" ht="17.25" customHeight="1" x14ac:dyDescent="0.15">
      <c r="A94" s="7">
        <v>2025.07</v>
      </c>
      <c r="B94" s="6">
        <v>34</v>
      </c>
      <c r="C94" s="6">
        <v>478200</v>
      </c>
      <c r="D94" s="6">
        <v>76</v>
      </c>
      <c r="E94" s="6">
        <v>317165</v>
      </c>
      <c r="F94" s="6">
        <v>19813</v>
      </c>
      <c r="G94" s="6">
        <v>0</v>
      </c>
      <c r="H94" s="6">
        <v>336978</v>
      </c>
      <c r="I94" s="6">
        <v>141221</v>
      </c>
      <c r="J94" s="6">
        <v>3686</v>
      </c>
      <c r="K94" s="6">
        <v>63415198</v>
      </c>
      <c r="L94" s="78"/>
    </row>
    <row r="95" spans="1:12" s="4" customFormat="1" ht="17.25" customHeight="1" x14ac:dyDescent="0.15">
      <c r="A95" s="7">
        <v>2025.08</v>
      </c>
      <c r="B95" s="6">
        <v>33</v>
      </c>
      <c r="C95" s="6">
        <v>509400</v>
      </c>
      <c r="D95" s="6">
        <v>73</v>
      </c>
      <c r="E95" s="6">
        <v>318000</v>
      </c>
      <c r="F95" s="6">
        <v>18140</v>
      </c>
      <c r="G95" s="6">
        <v>0</v>
      </c>
      <c r="H95" s="6">
        <v>336140</v>
      </c>
      <c r="I95" s="6">
        <v>173259</v>
      </c>
      <c r="J95" s="6">
        <v>3705</v>
      </c>
      <c r="K95" s="6">
        <v>63588457</v>
      </c>
      <c r="L95" s="78"/>
    </row>
    <row r="96" spans="1:12" s="4" customFormat="1" ht="17.25" customHeight="1" x14ac:dyDescent="0.15">
      <c r="A96" s="7">
        <v>2025.09</v>
      </c>
      <c r="B96" s="6">
        <v>29</v>
      </c>
      <c r="C96" s="6">
        <v>517300</v>
      </c>
      <c r="D96" s="6">
        <v>111</v>
      </c>
      <c r="E96" s="6">
        <v>783000</v>
      </c>
      <c r="F96" s="6">
        <v>24389</v>
      </c>
      <c r="G96" s="6">
        <v>0</v>
      </c>
      <c r="H96" s="6">
        <v>807389</v>
      </c>
      <c r="I96" s="6">
        <v>-290089</v>
      </c>
      <c r="J96" s="6">
        <v>3695</v>
      </c>
      <c r="K96" s="6">
        <v>63298368</v>
      </c>
      <c r="L96" s="78"/>
    </row>
    <row r="97" spans="1:12" s="4" customFormat="1" ht="17.25" customHeight="1" x14ac:dyDescent="0.15">
      <c r="A97" s="154" t="s">
        <v>307</v>
      </c>
      <c r="B97" s="6">
        <v>54</v>
      </c>
      <c r="C97" s="6">
        <v>632000</v>
      </c>
      <c r="D97" s="6">
        <v>127</v>
      </c>
      <c r="E97" s="6">
        <v>382000</v>
      </c>
      <c r="F97" s="6">
        <v>32146</v>
      </c>
      <c r="G97" s="6">
        <v>0</v>
      </c>
      <c r="H97" s="6">
        <v>414146</v>
      </c>
      <c r="I97" s="6">
        <v>217853</v>
      </c>
      <c r="J97" s="6">
        <v>3727</v>
      </c>
      <c r="K97" s="6">
        <v>63516221</v>
      </c>
      <c r="L97" s="78"/>
    </row>
    <row r="98" spans="1:12" s="4" customFormat="1" ht="17.25" customHeight="1" x14ac:dyDescent="0.15">
      <c r="A98" s="7">
        <v>2025.11</v>
      </c>
      <c r="B98" s="6">
        <v>38</v>
      </c>
      <c r="C98" s="6">
        <v>471000</v>
      </c>
      <c r="D98" s="6">
        <v>108</v>
      </c>
      <c r="E98" s="6">
        <v>436000</v>
      </c>
      <c r="F98" s="6">
        <v>25669</v>
      </c>
      <c r="G98" s="6">
        <v>0</v>
      </c>
      <c r="H98" s="6">
        <v>461669</v>
      </c>
      <c r="I98" s="6">
        <v>9330</v>
      </c>
      <c r="J98" s="6">
        <v>3739</v>
      </c>
      <c r="K98" s="6">
        <v>63525551</v>
      </c>
      <c r="L98" s="78"/>
    </row>
    <row r="99" spans="1:12" s="4" customFormat="1" ht="17.25" hidden="1" customHeight="1" x14ac:dyDescent="0.15">
      <c r="A99" s="7">
        <v>2025.12</v>
      </c>
      <c r="B99" s="6"/>
      <c r="C99" s="6"/>
      <c r="D99" s="6"/>
      <c r="E99" s="6"/>
      <c r="F99" s="6"/>
      <c r="G99" s="6"/>
      <c r="H99" s="6"/>
      <c r="I99" s="6"/>
      <c r="J99" s="6"/>
      <c r="K99" s="6"/>
      <c r="L99" s="78"/>
    </row>
    <row r="100" spans="1:12" s="4" customFormat="1" ht="17.25" hidden="1" customHeight="1" x14ac:dyDescent="0.15">
      <c r="A100" s="7">
        <v>2026.01</v>
      </c>
      <c r="B100" s="6"/>
      <c r="C100" s="6"/>
      <c r="D100" s="6"/>
      <c r="E100" s="6"/>
      <c r="F100" s="6"/>
      <c r="G100" s="6"/>
      <c r="H100" s="6"/>
      <c r="I100" s="6"/>
      <c r="J100" s="6"/>
      <c r="K100" s="6"/>
      <c r="L100" s="78"/>
    </row>
    <row r="101" spans="1:12" s="4" customFormat="1" ht="17.25" hidden="1" customHeight="1" x14ac:dyDescent="0.15">
      <c r="A101" s="7">
        <v>2026.02</v>
      </c>
      <c r="B101" s="6"/>
      <c r="C101" s="6"/>
      <c r="D101" s="6"/>
      <c r="E101" s="6"/>
      <c r="F101" s="6"/>
      <c r="G101" s="6"/>
      <c r="H101" s="6"/>
      <c r="I101" s="6"/>
      <c r="J101" s="6"/>
      <c r="K101" s="6"/>
      <c r="L101" s="78"/>
    </row>
    <row r="102" spans="1:12" s="4" customFormat="1" ht="17.25" hidden="1" customHeight="1" x14ac:dyDescent="0.15">
      <c r="A102" s="7">
        <v>2026.03</v>
      </c>
      <c r="B102" s="6"/>
      <c r="C102" s="6"/>
      <c r="D102" s="6"/>
      <c r="E102" s="6"/>
      <c r="F102" s="6"/>
      <c r="G102" s="6"/>
      <c r="H102" s="6"/>
      <c r="I102" s="6"/>
      <c r="J102" s="6"/>
      <c r="K102" s="6"/>
      <c r="L102" s="78"/>
    </row>
    <row r="103" spans="1:12" ht="17.25" customHeight="1" x14ac:dyDescent="0.15">
      <c r="A103" s="2"/>
      <c r="B103" s="80" t="s">
        <v>5</v>
      </c>
      <c r="C103" s="3" t="s">
        <v>197</v>
      </c>
      <c r="D103" s="3"/>
      <c r="E103" s="3"/>
      <c r="F103" s="3"/>
      <c r="G103" s="3"/>
      <c r="H103" s="3"/>
      <c r="I103" s="3"/>
      <c r="J103" s="3"/>
      <c r="K103" s="3"/>
    </row>
    <row r="104" spans="1:12" ht="17.25" customHeight="1" x14ac:dyDescent="0.15">
      <c r="B104" s="80"/>
      <c r="C104" s="81" t="s">
        <v>198</v>
      </c>
      <c r="K104" s="71"/>
    </row>
    <row r="105" spans="1:12" s="86" customFormat="1" ht="17.25" customHeight="1" x14ac:dyDescent="0.15">
      <c r="A105" s="79"/>
      <c r="B105" s="80"/>
      <c r="C105" s="81"/>
      <c r="D105" s="81"/>
      <c r="E105" s="81"/>
      <c r="F105" s="81"/>
      <c r="G105" s="81"/>
      <c r="H105" s="81"/>
      <c r="I105" s="81"/>
      <c r="J105" s="81"/>
      <c r="K105" s="71"/>
      <c r="L105" s="85"/>
    </row>
    <row r="106" spans="1:12" s="86" customFormat="1" ht="17.25" customHeight="1" x14ac:dyDescent="0.15">
      <c r="A106" s="83"/>
      <c r="B106" s="84" t="s">
        <v>86</v>
      </c>
      <c r="C106" s="85" t="s">
        <v>140</v>
      </c>
      <c r="D106" s="85"/>
      <c r="E106" s="85"/>
      <c r="F106" s="85"/>
      <c r="G106" s="85"/>
      <c r="H106" s="85"/>
      <c r="I106" s="85"/>
      <c r="J106" s="85"/>
      <c r="K106" s="85"/>
      <c r="L106" s="85"/>
    </row>
  </sheetData>
  <mergeCells count="5">
    <mergeCell ref="J3:K3"/>
    <mergeCell ref="D3:G3"/>
    <mergeCell ref="B3:C3"/>
    <mergeCell ref="H3:H4"/>
    <mergeCell ref="I3:I4"/>
  </mergeCells>
  <phoneticPr fontId="2"/>
  <printOptions horizontalCentered="1"/>
  <pageMargins left="0" right="0" top="0.35433070866141736" bottom="0.19685039370078741" header="0.51181102362204722" footer="0.23622047244094491"/>
  <pageSetup paperSize="9" scale="85" orientation="landscape" r:id="rId1"/>
  <headerFooter alignWithMargins="0"/>
  <ignoredErrors>
    <ignoredError sqref="A19:A32" numberStoredAsText="1"/>
    <ignoredError sqref="B12:I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3C22B-9DC3-4BD9-9BDE-5B39B7F6128F}">
  <dimension ref="A1:L112"/>
  <sheetViews>
    <sheetView zoomScale="75" zoomScaleNormal="75" workbookViewId="0">
      <pane xSplit="1" ySplit="4" topLeftCell="B80"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79" customWidth="1"/>
    <col min="2" max="2" width="8.625" style="81" customWidth="1"/>
    <col min="3" max="3" width="18.25" style="81" customWidth="1"/>
    <col min="4" max="4" width="8.625" style="81" customWidth="1"/>
    <col min="5" max="5" width="17.875" style="81" customWidth="1"/>
    <col min="6" max="6" width="14.125" style="81" customWidth="1"/>
    <col min="7" max="7" width="15.75" style="81" customWidth="1"/>
    <col min="8" max="9" width="17.875" style="81" customWidth="1"/>
    <col min="10" max="10" width="9.125" style="81" customWidth="1"/>
    <col min="11" max="11" width="21.125" style="81" customWidth="1"/>
    <col min="12" max="12" width="9" style="81"/>
    <col min="13" max="16384" width="9" style="82"/>
  </cols>
  <sheetData>
    <row r="1" spans="1:12" s="3" customFormat="1" ht="17.25" customHeight="1" x14ac:dyDescent="0.15">
      <c r="A1" s="71"/>
      <c r="B1" s="2" t="s">
        <v>6</v>
      </c>
      <c r="J1" s="3" t="s">
        <v>0</v>
      </c>
      <c r="K1" s="3" t="s">
        <v>0</v>
      </c>
      <c r="L1" s="71"/>
    </row>
    <row r="2" spans="1:12" s="26" customFormat="1" ht="17.25" customHeight="1" x14ac:dyDescent="0.15">
      <c r="B2" s="31" t="s">
        <v>88</v>
      </c>
      <c r="D2" s="28"/>
      <c r="E2" s="28"/>
      <c r="F2" s="28"/>
      <c r="G2" s="28"/>
    </row>
    <row r="3" spans="1:12" s="3" customFormat="1" ht="40.5" customHeight="1" x14ac:dyDescent="0.15">
      <c r="A3" s="67" t="s">
        <v>195</v>
      </c>
      <c r="B3" s="170" t="s">
        <v>89</v>
      </c>
      <c r="C3" s="171"/>
      <c r="D3" s="168" t="s">
        <v>90</v>
      </c>
      <c r="E3" s="169"/>
      <c r="F3" s="169"/>
      <c r="G3" s="169"/>
      <c r="H3" s="172" t="s">
        <v>91</v>
      </c>
      <c r="I3" s="172" t="s">
        <v>92</v>
      </c>
      <c r="J3" s="166" t="s">
        <v>31</v>
      </c>
      <c r="K3" s="167"/>
      <c r="L3" s="71"/>
    </row>
    <row r="4" spans="1:12" s="54" customFormat="1" ht="41.25" customHeight="1" x14ac:dyDescent="0.15">
      <c r="A4" s="22" t="s">
        <v>25</v>
      </c>
      <c r="B4" s="23" t="s">
        <v>80</v>
      </c>
      <c r="C4" s="24" t="s">
        <v>81</v>
      </c>
      <c r="D4" s="24" t="s">
        <v>80</v>
      </c>
      <c r="E4" s="24" t="s">
        <v>82</v>
      </c>
      <c r="F4" s="24" t="s">
        <v>83</v>
      </c>
      <c r="G4" s="24" t="s">
        <v>84</v>
      </c>
      <c r="H4" s="173"/>
      <c r="I4" s="174"/>
      <c r="J4" s="21" t="s">
        <v>80</v>
      </c>
      <c r="K4" s="21" t="s">
        <v>85</v>
      </c>
      <c r="L4" s="73"/>
    </row>
    <row r="5" spans="1:12" s="55" customFormat="1" ht="17.25" customHeight="1" x14ac:dyDescent="0.15">
      <c r="A5" s="44" t="s">
        <v>26</v>
      </c>
      <c r="B5" s="75"/>
      <c r="C5" s="75"/>
      <c r="D5" s="75"/>
      <c r="E5" s="75"/>
      <c r="F5" s="75"/>
      <c r="G5" s="75"/>
      <c r="H5" s="75"/>
      <c r="I5" s="75"/>
      <c r="J5" s="75"/>
      <c r="K5" s="76"/>
      <c r="L5" s="74"/>
    </row>
    <row r="6" spans="1:12" s="4" customFormat="1" ht="17.25" customHeight="1" x14ac:dyDescent="0.15">
      <c r="A6" s="7" t="s">
        <v>249</v>
      </c>
      <c r="B6" s="6">
        <f>SUM(B28:B39)</f>
        <v>43</v>
      </c>
      <c r="C6" s="6">
        <f t="shared" ref="C6:I6" si="0">SUM(C28:C39)</f>
        <v>1775200</v>
      </c>
      <c r="D6" s="6">
        <f t="shared" si="0"/>
        <v>59</v>
      </c>
      <c r="E6" s="6">
        <f t="shared" si="0"/>
        <v>4240010</v>
      </c>
      <c r="F6" s="6">
        <f t="shared" si="0"/>
        <v>0</v>
      </c>
      <c r="G6" s="6">
        <f t="shared" si="0"/>
        <v>0</v>
      </c>
      <c r="H6" s="6">
        <f t="shared" si="0"/>
        <v>4240010</v>
      </c>
      <c r="I6" s="6">
        <f t="shared" si="0"/>
        <v>-2464810</v>
      </c>
      <c r="J6" s="6">
        <f>J39</f>
        <v>614</v>
      </c>
      <c r="K6" s="6">
        <f>K39</f>
        <v>26275160</v>
      </c>
      <c r="L6" s="78"/>
    </row>
    <row r="7" spans="1:12" s="4" customFormat="1" ht="17.25" customHeight="1" x14ac:dyDescent="0.15">
      <c r="A7" s="7" t="s">
        <v>265</v>
      </c>
      <c r="B7" s="6">
        <f>SUM(B40:B51)</f>
        <v>30</v>
      </c>
      <c r="C7" s="6">
        <f t="shared" ref="C7:I7" si="1">SUM(C40:C51)</f>
        <v>1152000</v>
      </c>
      <c r="D7" s="6">
        <f t="shared" si="1"/>
        <v>62</v>
      </c>
      <c r="E7" s="6">
        <f t="shared" si="1"/>
        <v>3597480</v>
      </c>
      <c r="F7" s="6">
        <f t="shared" si="1"/>
        <v>0</v>
      </c>
      <c r="G7" s="6">
        <f t="shared" si="1"/>
        <v>0</v>
      </c>
      <c r="H7" s="6">
        <f t="shared" si="1"/>
        <v>3597480</v>
      </c>
      <c r="I7" s="6">
        <f t="shared" si="1"/>
        <v>-2445480</v>
      </c>
      <c r="J7" s="6">
        <f>J51</f>
        <v>582</v>
      </c>
      <c r="K7" s="6">
        <f>K51</f>
        <v>23829680</v>
      </c>
      <c r="L7" s="78"/>
    </row>
    <row r="8" spans="1:12" s="4" customFormat="1" ht="17.25" customHeight="1" x14ac:dyDescent="0.15">
      <c r="A8" s="7" t="s">
        <v>284</v>
      </c>
      <c r="B8" s="6">
        <f>SUM(B52:B63)</f>
        <v>30</v>
      </c>
      <c r="C8" s="6">
        <f t="shared" ref="C8:I8" si="2">SUM(C52:C63)</f>
        <v>904200</v>
      </c>
      <c r="D8" s="6">
        <f t="shared" si="2"/>
        <v>62</v>
      </c>
      <c r="E8" s="6">
        <f t="shared" si="2"/>
        <v>4269980</v>
      </c>
      <c r="F8" s="6">
        <f t="shared" si="2"/>
        <v>0</v>
      </c>
      <c r="G8" s="6">
        <f t="shared" si="2"/>
        <v>0</v>
      </c>
      <c r="H8" s="6">
        <f t="shared" si="2"/>
        <v>4269980</v>
      </c>
      <c r="I8" s="6">
        <f t="shared" si="2"/>
        <v>-3365780</v>
      </c>
      <c r="J8" s="6">
        <f>J63</f>
        <v>550</v>
      </c>
      <c r="K8" s="6">
        <f>K63</f>
        <v>20463900</v>
      </c>
      <c r="L8" s="78"/>
    </row>
    <row r="9" spans="1:12" s="4" customFormat="1" ht="17.25" customHeight="1" x14ac:dyDescent="0.15">
      <c r="A9" s="7" t="s">
        <v>296</v>
      </c>
      <c r="B9" s="6">
        <f>SUM(B64:B75)</f>
        <v>53</v>
      </c>
      <c r="C9" s="6">
        <f t="shared" ref="C9:I9" si="3">SUM(C64:C75)</f>
        <v>1683100</v>
      </c>
      <c r="D9" s="6">
        <f t="shared" si="3"/>
        <v>49</v>
      </c>
      <c r="E9" s="6">
        <f t="shared" si="3"/>
        <v>3748100</v>
      </c>
      <c r="F9" s="6">
        <f t="shared" si="3"/>
        <v>0</v>
      </c>
      <c r="G9" s="6">
        <f t="shared" si="3"/>
        <v>0</v>
      </c>
      <c r="H9" s="6">
        <f t="shared" si="3"/>
        <v>3748100</v>
      </c>
      <c r="I9" s="6">
        <f t="shared" si="3"/>
        <v>-2065000</v>
      </c>
      <c r="J9" s="6">
        <f>J75</f>
        <v>554</v>
      </c>
      <c r="K9" s="6">
        <f>K75</f>
        <v>18398900</v>
      </c>
      <c r="L9" s="78"/>
    </row>
    <row r="10" spans="1:12" s="4" customFormat="1" ht="17.25" customHeight="1" x14ac:dyDescent="0.15">
      <c r="A10" s="7" t="s">
        <v>302</v>
      </c>
      <c r="B10" s="6">
        <f t="shared" ref="B10:I10" si="4">SUM(B76:B87)</f>
        <v>66</v>
      </c>
      <c r="C10" s="6">
        <f t="shared" si="4"/>
        <v>2022000</v>
      </c>
      <c r="D10" s="6">
        <f t="shared" si="4"/>
        <v>51</v>
      </c>
      <c r="E10" s="6">
        <f t="shared" si="4"/>
        <v>3652700</v>
      </c>
      <c r="F10" s="6">
        <f t="shared" si="4"/>
        <v>0</v>
      </c>
      <c r="G10" s="6">
        <f t="shared" si="4"/>
        <v>0</v>
      </c>
      <c r="H10" s="6">
        <f t="shared" si="4"/>
        <v>3652700</v>
      </c>
      <c r="I10" s="6">
        <f t="shared" si="4"/>
        <v>-1630700</v>
      </c>
      <c r="J10" s="6">
        <f>J87</f>
        <v>569</v>
      </c>
      <c r="K10" s="6">
        <f>K87</f>
        <v>16768200</v>
      </c>
      <c r="L10" s="78"/>
    </row>
    <row r="11" spans="1:12" s="55" customFormat="1" ht="17.25" customHeight="1" x14ac:dyDescent="0.15">
      <c r="A11" s="44"/>
      <c r="B11" s="48"/>
      <c r="C11" s="48"/>
      <c r="D11" s="48"/>
      <c r="E11" s="48"/>
      <c r="F11" s="48"/>
      <c r="G11" s="48"/>
      <c r="H11" s="48"/>
      <c r="I11" s="48"/>
      <c r="J11" s="48"/>
      <c r="K11" s="49"/>
      <c r="L11" s="74"/>
    </row>
    <row r="12" spans="1:12" s="4" customFormat="1" ht="17.25" customHeight="1" x14ac:dyDescent="0.15">
      <c r="A12" s="7" t="s">
        <v>172</v>
      </c>
      <c r="B12" s="6">
        <f>SUM(B19:B30)</f>
        <v>49</v>
      </c>
      <c r="C12" s="6">
        <f t="shared" ref="C12:I12" si="5">SUM(C19:C30)</f>
        <v>1802900</v>
      </c>
      <c r="D12" s="6">
        <f t="shared" si="5"/>
        <v>56</v>
      </c>
      <c r="E12" s="6">
        <f t="shared" si="5"/>
        <v>4057110</v>
      </c>
      <c r="F12" s="6">
        <f t="shared" si="5"/>
        <v>0</v>
      </c>
      <c r="G12" s="6">
        <f t="shared" si="5"/>
        <v>0</v>
      </c>
      <c r="H12" s="6">
        <f t="shared" si="5"/>
        <v>4057110</v>
      </c>
      <c r="I12" s="6">
        <f t="shared" si="5"/>
        <v>-2254210</v>
      </c>
      <c r="J12" s="6">
        <f>J30</f>
        <v>627</v>
      </c>
      <c r="K12" s="6">
        <f>K30</f>
        <v>28150760</v>
      </c>
      <c r="L12" s="78"/>
    </row>
    <row r="13" spans="1:12" s="4" customFormat="1" ht="17.25" customHeight="1" x14ac:dyDescent="0.15">
      <c r="A13" s="7" t="s">
        <v>251</v>
      </c>
      <c r="B13" s="6">
        <f>SUM(B31:B42)</f>
        <v>36</v>
      </c>
      <c r="C13" s="6">
        <f t="shared" ref="C13:I13" si="6">SUM(C31:C42)</f>
        <v>1419300</v>
      </c>
      <c r="D13" s="6">
        <f t="shared" si="6"/>
        <v>58</v>
      </c>
      <c r="E13" s="6">
        <f t="shared" si="6"/>
        <v>3941230</v>
      </c>
      <c r="F13" s="6">
        <f t="shared" si="6"/>
        <v>0</v>
      </c>
      <c r="G13" s="6">
        <f t="shared" si="6"/>
        <v>0</v>
      </c>
      <c r="H13" s="6">
        <f t="shared" si="6"/>
        <v>3941230</v>
      </c>
      <c r="I13" s="6">
        <f t="shared" si="6"/>
        <v>-2521930</v>
      </c>
      <c r="J13" s="6">
        <f>J42</f>
        <v>605</v>
      </c>
      <c r="K13" s="6">
        <f>K42</f>
        <v>25628830</v>
      </c>
      <c r="L13" s="78"/>
    </row>
    <row r="14" spans="1:12" s="4" customFormat="1" ht="17.25" customHeight="1" x14ac:dyDescent="0.15">
      <c r="A14" s="7" t="s">
        <v>266</v>
      </c>
      <c r="B14" s="6">
        <f t="shared" ref="B14:I14" si="7">SUM(B43:B54)</f>
        <v>30</v>
      </c>
      <c r="C14" s="6">
        <f t="shared" si="7"/>
        <v>1129200</v>
      </c>
      <c r="D14" s="6">
        <f t="shared" si="7"/>
        <v>65</v>
      </c>
      <c r="E14" s="6">
        <f t="shared" si="7"/>
        <v>3931130</v>
      </c>
      <c r="F14" s="6">
        <f t="shared" si="7"/>
        <v>0</v>
      </c>
      <c r="G14" s="6">
        <f t="shared" si="7"/>
        <v>0</v>
      </c>
      <c r="H14" s="6">
        <f t="shared" si="7"/>
        <v>3931130</v>
      </c>
      <c r="I14" s="6">
        <f t="shared" si="7"/>
        <v>-2801930</v>
      </c>
      <c r="J14" s="6">
        <f>J54</f>
        <v>570</v>
      </c>
      <c r="K14" s="6">
        <f>K54</f>
        <v>22826900</v>
      </c>
      <c r="L14" s="78"/>
    </row>
    <row r="15" spans="1:12" s="4" customFormat="1" ht="17.25" customHeight="1" x14ac:dyDescent="0.15">
      <c r="A15" s="7" t="s">
        <v>285</v>
      </c>
      <c r="B15" s="129">
        <f>SUM(B55:B66)</f>
        <v>33</v>
      </c>
      <c r="C15" s="129">
        <f>SUM(C55:C66)</f>
        <v>948100</v>
      </c>
      <c r="D15" s="129">
        <f t="shared" ref="D15:I15" si="8">SUM(D55:D66)</f>
        <v>56</v>
      </c>
      <c r="E15" s="129">
        <f t="shared" si="8"/>
        <v>4027100</v>
      </c>
      <c r="F15" s="129">
        <f t="shared" si="8"/>
        <v>0</v>
      </c>
      <c r="G15" s="129">
        <f t="shared" si="8"/>
        <v>0</v>
      </c>
      <c r="H15" s="129">
        <f t="shared" si="8"/>
        <v>4027100</v>
      </c>
      <c r="I15" s="129">
        <f t="shared" si="8"/>
        <v>-3079000</v>
      </c>
      <c r="J15" s="129">
        <f>J66</f>
        <v>547</v>
      </c>
      <c r="K15" s="129">
        <f>K66</f>
        <v>19747900</v>
      </c>
      <c r="L15" s="78"/>
    </row>
    <row r="16" spans="1:12" s="4" customFormat="1" ht="17.25" customHeight="1" x14ac:dyDescent="0.15">
      <c r="A16" s="7" t="s">
        <v>298</v>
      </c>
      <c r="B16" s="5">
        <f>SUM(B67:B78)</f>
        <v>57</v>
      </c>
      <c r="C16" s="5">
        <f t="shared" ref="C16:I16" si="9">SUM(C67:C78)</f>
        <v>1962000</v>
      </c>
      <c r="D16" s="5">
        <f t="shared" si="9"/>
        <v>51</v>
      </c>
      <c r="E16" s="5">
        <f t="shared" si="9"/>
        <v>3896700</v>
      </c>
      <c r="F16" s="5">
        <f t="shared" si="9"/>
        <v>0</v>
      </c>
      <c r="G16" s="5">
        <f t="shared" si="9"/>
        <v>0</v>
      </c>
      <c r="H16" s="5">
        <f t="shared" si="9"/>
        <v>3896700</v>
      </c>
      <c r="I16" s="5">
        <f t="shared" si="9"/>
        <v>-1934700</v>
      </c>
      <c r="J16" s="5">
        <f>J78</f>
        <v>553</v>
      </c>
      <c r="K16" s="5">
        <f>K78</f>
        <v>17813200</v>
      </c>
      <c r="L16" s="78"/>
    </row>
    <row r="17" spans="1:12" s="4" customFormat="1" ht="17.25" customHeight="1" x14ac:dyDescent="0.15">
      <c r="A17" s="7" t="s">
        <v>305</v>
      </c>
      <c r="B17" s="5">
        <f>SUM(B79:B90)</f>
        <v>71</v>
      </c>
      <c r="C17" s="5">
        <f t="shared" ref="C17:I17" si="10">SUM(C79:C90)</f>
        <v>2091300</v>
      </c>
      <c r="D17" s="5">
        <f t="shared" si="10"/>
        <v>49</v>
      </c>
      <c r="E17" s="5">
        <f t="shared" si="10"/>
        <v>3240700</v>
      </c>
      <c r="F17" s="5">
        <f t="shared" si="10"/>
        <v>0</v>
      </c>
      <c r="G17" s="5">
        <f t="shared" si="10"/>
        <v>0</v>
      </c>
      <c r="H17" s="5">
        <f t="shared" si="10"/>
        <v>3240700</v>
      </c>
      <c r="I17" s="5">
        <f t="shared" si="10"/>
        <v>-1149400</v>
      </c>
      <c r="J17" s="5">
        <f>J90</f>
        <v>575</v>
      </c>
      <c r="K17" s="5">
        <f>K90</f>
        <v>16663800</v>
      </c>
      <c r="L17" s="78"/>
    </row>
    <row r="18" spans="1:12" s="55" customFormat="1" ht="17.25" customHeight="1" x14ac:dyDescent="0.15">
      <c r="A18" s="53" t="s">
        <v>27</v>
      </c>
      <c r="B18" s="98"/>
      <c r="C18" s="98"/>
      <c r="D18" s="98"/>
      <c r="E18" s="98"/>
      <c r="F18" s="98"/>
      <c r="G18" s="98"/>
      <c r="H18" s="98"/>
      <c r="I18" s="98"/>
      <c r="J18" s="98"/>
      <c r="K18" s="99"/>
      <c r="L18" s="74"/>
    </row>
    <row r="19" spans="1:12" s="94" customFormat="1" ht="17.25" customHeight="1" x14ac:dyDescent="0.15">
      <c r="A19" s="7" t="s">
        <v>173</v>
      </c>
      <c r="B19" s="69">
        <v>3</v>
      </c>
      <c r="C19" s="69">
        <v>70000</v>
      </c>
      <c r="D19" s="69">
        <v>5</v>
      </c>
      <c r="E19" s="69">
        <v>315000</v>
      </c>
      <c r="F19" s="69">
        <v>0</v>
      </c>
      <c r="G19" s="69">
        <v>0</v>
      </c>
      <c r="H19" s="6">
        <v>315000</v>
      </c>
      <c r="I19" s="6">
        <v>-245000</v>
      </c>
      <c r="J19" s="6">
        <v>632</v>
      </c>
      <c r="K19" s="6">
        <v>30159970</v>
      </c>
      <c r="L19" s="93"/>
    </row>
    <row r="20" spans="1:12" s="94" customFormat="1" ht="17.25" customHeight="1" x14ac:dyDescent="0.15">
      <c r="A20" s="7" t="s">
        <v>161</v>
      </c>
      <c r="B20" s="69">
        <v>2</v>
      </c>
      <c r="C20" s="69">
        <v>50000</v>
      </c>
      <c r="D20" s="69">
        <v>3</v>
      </c>
      <c r="E20" s="69">
        <v>350000</v>
      </c>
      <c r="F20" s="69">
        <v>0</v>
      </c>
      <c r="G20" s="69">
        <v>0</v>
      </c>
      <c r="H20" s="6">
        <v>350000</v>
      </c>
      <c r="I20" s="6">
        <v>-300000</v>
      </c>
      <c r="J20" s="6">
        <v>631</v>
      </c>
      <c r="K20" s="6">
        <v>29859970</v>
      </c>
      <c r="L20" s="93"/>
    </row>
    <row r="21" spans="1:12" s="94" customFormat="1" ht="17.25" customHeight="1" x14ac:dyDescent="0.15">
      <c r="A21" s="7" t="s">
        <v>162</v>
      </c>
      <c r="B21" s="69">
        <v>6</v>
      </c>
      <c r="C21" s="69">
        <v>270000</v>
      </c>
      <c r="D21" s="69">
        <v>5</v>
      </c>
      <c r="E21" s="69">
        <v>330000</v>
      </c>
      <c r="F21" s="69">
        <v>0</v>
      </c>
      <c r="G21" s="69">
        <v>0</v>
      </c>
      <c r="H21" s="6">
        <v>330000</v>
      </c>
      <c r="I21" s="6">
        <v>-60000</v>
      </c>
      <c r="J21" s="6">
        <v>632</v>
      </c>
      <c r="K21" s="6">
        <v>29799970</v>
      </c>
      <c r="L21" s="93"/>
    </row>
    <row r="22" spans="1:12" s="94" customFormat="1" ht="17.25" customHeight="1" x14ac:dyDescent="0.15">
      <c r="A22" s="7" t="s">
        <v>163</v>
      </c>
      <c r="B22" s="69">
        <v>4</v>
      </c>
      <c r="C22" s="69">
        <v>170000</v>
      </c>
      <c r="D22" s="69">
        <v>5</v>
      </c>
      <c r="E22" s="69">
        <v>350000</v>
      </c>
      <c r="F22" s="69">
        <v>0</v>
      </c>
      <c r="G22" s="69">
        <v>0</v>
      </c>
      <c r="H22" s="6">
        <v>350000</v>
      </c>
      <c r="I22" s="6">
        <v>-180000</v>
      </c>
      <c r="J22" s="6">
        <v>631</v>
      </c>
      <c r="K22" s="6">
        <v>29619970</v>
      </c>
      <c r="L22" s="93"/>
    </row>
    <row r="23" spans="1:12" s="94" customFormat="1" ht="17.25" customHeight="1" x14ac:dyDescent="0.15">
      <c r="A23" s="7" t="s">
        <v>164</v>
      </c>
      <c r="B23" s="69">
        <v>3</v>
      </c>
      <c r="C23" s="69">
        <v>135000</v>
      </c>
      <c r="D23" s="69">
        <v>3</v>
      </c>
      <c r="E23" s="69">
        <v>235000</v>
      </c>
      <c r="F23" s="69">
        <v>0</v>
      </c>
      <c r="G23" s="69">
        <v>0</v>
      </c>
      <c r="H23" s="6">
        <v>235000</v>
      </c>
      <c r="I23" s="6">
        <v>-100000</v>
      </c>
      <c r="J23" s="6">
        <v>631</v>
      </c>
      <c r="K23" s="6">
        <v>29519970</v>
      </c>
      <c r="L23" s="93"/>
    </row>
    <row r="24" spans="1:12" s="94" customFormat="1" ht="17.25" customHeight="1" x14ac:dyDescent="0.15">
      <c r="A24" s="7" t="s">
        <v>165</v>
      </c>
      <c r="B24" s="69">
        <v>2</v>
      </c>
      <c r="C24" s="69">
        <v>50000</v>
      </c>
      <c r="D24" s="69">
        <v>3</v>
      </c>
      <c r="E24" s="69">
        <v>240000</v>
      </c>
      <c r="F24" s="69">
        <v>0</v>
      </c>
      <c r="G24" s="69">
        <v>0</v>
      </c>
      <c r="H24" s="6">
        <v>240000</v>
      </c>
      <c r="I24" s="6">
        <v>-190000</v>
      </c>
      <c r="J24" s="6">
        <v>630</v>
      </c>
      <c r="K24" s="6">
        <v>29329970</v>
      </c>
      <c r="L24" s="93"/>
    </row>
    <row r="25" spans="1:12" s="94" customFormat="1" ht="17.25" customHeight="1" x14ac:dyDescent="0.15">
      <c r="A25" s="7" t="s">
        <v>166</v>
      </c>
      <c r="B25" s="69">
        <v>6</v>
      </c>
      <c r="C25" s="69">
        <v>310000</v>
      </c>
      <c r="D25" s="69">
        <v>5</v>
      </c>
      <c r="E25" s="69">
        <v>510000</v>
      </c>
      <c r="F25" s="69">
        <v>0</v>
      </c>
      <c r="G25" s="69">
        <v>0</v>
      </c>
      <c r="H25" s="6">
        <v>510000</v>
      </c>
      <c r="I25" s="6">
        <v>-200000</v>
      </c>
      <c r="J25" s="6">
        <v>631</v>
      </c>
      <c r="K25" s="6">
        <v>29129970</v>
      </c>
      <c r="L25" s="93"/>
    </row>
    <row r="26" spans="1:12" s="94" customFormat="1" ht="17.25" customHeight="1" x14ac:dyDescent="0.15">
      <c r="A26" s="7" t="s">
        <v>167</v>
      </c>
      <c r="B26" s="69">
        <v>4</v>
      </c>
      <c r="C26" s="69">
        <v>170000</v>
      </c>
      <c r="D26" s="69">
        <v>6</v>
      </c>
      <c r="E26" s="69">
        <v>440000</v>
      </c>
      <c r="F26" s="69">
        <v>0</v>
      </c>
      <c r="G26" s="69">
        <v>0</v>
      </c>
      <c r="H26" s="6">
        <v>440000</v>
      </c>
      <c r="I26" s="6">
        <v>-270000</v>
      </c>
      <c r="J26" s="6">
        <v>629</v>
      </c>
      <c r="K26" s="6">
        <v>28859970</v>
      </c>
      <c r="L26" s="93"/>
    </row>
    <row r="27" spans="1:12" s="94" customFormat="1" ht="17.25" customHeight="1" x14ac:dyDescent="0.15">
      <c r="A27" s="7" t="s">
        <v>168</v>
      </c>
      <c r="B27" s="69">
        <v>5</v>
      </c>
      <c r="C27" s="69">
        <v>110000</v>
      </c>
      <c r="D27" s="69">
        <v>4</v>
      </c>
      <c r="E27" s="69">
        <v>230000</v>
      </c>
      <c r="F27" s="69">
        <v>0</v>
      </c>
      <c r="G27" s="69">
        <v>0</v>
      </c>
      <c r="H27" s="6">
        <v>230000</v>
      </c>
      <c r="I27" s="6">
        <v>-120000</v>
      </c>
      <c r="J27" s="6">
        <v>630</v>
      </c>
      <c r="K27" s="6">
        <v>28739970</v>
      </c>
      <c r="L27" s="93"/>
    </row>
    <row r="28" spans="1:12" s="94" customFormat="1" ht="17.25" customHeight="1" x14ac:dyDescent="0.15">
      <c r="A28" s="7" t="s">
        <v>174</v>
      </c>
      <c r="B28" s="69">
        <v>5</v>
      </c>
      <c r="C28" s="69">
        <v>230000</v>
      </c>
      <c r="D28" s="69">
        <v>4</v>
      </c>
      <c r="E28" s="69">
        <v>302200</v>
      </c>
      <c r="F28" s="69">
        <v>0</v>
      </c>
      <c r="G28" s="69">
        <v>0</v>
      </c>
      <c r="H28" s="6">
        <v>302200</v>
      </c>
      <c r="I28" s="6">
        <v>-72200</v>
      </c>
      <c r="J28" s="6">
        <v>631</v>
      </c>
      <c r="K28" s="6">
        <v>28667770</v>
      </c>
      <c r="L28" s="93"/>
    </row>
    <row r="29" spans="1:12" s="94" customFormat="1" ht="17.25" customHeight="1" x14ac:dyDescent="0.15">
      <c r="A29" s="7" t="s">
        <v>170</v>
      </c>
      <c r="B29" s="69">
        <v>3</v>
      </c>
      <c r="C29" s="69">
        <v>50000</v>
      </c>
      <c r="D29" s="69">
        <v>5</v>
      </c>
      <c r="E29" s="69">
        <v>345500</v>
      </c>
      <c r="F29" s="69">
        <v>0</v>
      </c>
      <c r="G29" s="69">
        <v>0</v>
      </c>
      <c r="H29" s="6">
        <v>345500</v>
      </c>
      <c r="I29" s="6">
        <v>-295500</v>
      </c>
      <c r="J29" s="6">
        <v>629</v>
      </c>
      <c r="K29" s="6">
        <v>28372270</v>
      </c>
      <c r="L29" s="93"/>
    </row>
    <row r="30" spans="1:12" s="94" customFormat="1" ht="17.25" customHeight="1" x14ac:dyDescent="0.15">
      <c r="A30" s="7" t="s">
        <v>171</v>
      </c>
      <c r="B30" s="69">
        <v>6</v>
      </c>
      <c r="C30" s="69">
        <v>187900</v>
      </c>
      <c r="D30" s="69">
        <v>8</v>
      </c>
      <c r="E30" s="69">
        <v>409410</v>
      </c>
      <c r="F30" s="69">
        <v>0</v>
      </c>
      <c r="G30" s="69">
        <v>0</v>
      </c>
      <c r="H30" s="6">
        <v>409410</v>
      </c>
      <c r="I30" s="6">
        <v>-221510</v>
      </c>
      <c r="J30" s="6">
        <v>627</v>
      </c>
      <c r="K30" s="6">
        <v>28150760</v>
      </c>
      <c r="L30" s="93"/>
    </row>
    <row r="31" spans="1:12" s="94" customFormat="1" ht="17.25" customHeight="1" x14ac:dyDescent="0.15">
      <c r="A31" s="7" t="s">
        <v>215</v>
      </c>
      <c r="B31" s="69">
        <v>0</v>
      </c>
      <c r="C31" s="69">
        <v>0</v>
      </c>
      <c r="D31" s="69">
        <v>4</v>
      </c>
      <c r="E31" s="69">
        <v>290000</v>
      </c>
      <c r="F31" s="69">
        <v>0</v>
      </c>
      <c r="G31" s="69">
        <v>0</v>
      </c>
      <c r="H31" s="6">
        <v>290000</v>
      </c>
      <c r="I31" s="6">
        <v>-290000</v>
      </c>
      <c r="J31" s="6">
        <v>623</v>
      </c>
      <c r="K31" s="6">
        <v>27860760</v>
      </c>
      <c r="L31" s="93"/>
    </row>
    <row r="32" spans="1:12" s="94" customFormat="1" ht="17.25" customHeight="1" x14ac:dyDescent="0.15">
      <c r="A32" s="7" t="s">
        <v>216</v>
      </c>
      <c r="B32" s="69">
        <v>5</v>
      </c>
      <c r="C32" s="69">
        <v>280000</v>
      </c>
      <c r="D32" s="69">
        <v>4</v>
      </c>
      <c r="E32" s="69">
        <v>390000</v>
      </c>
      <c r="F32" s="69">
        <v>0</v>
      </c>
      <c r="G32" s="69">
        <v>0</v>
      </c>
      <c r="H32" s="6">
        <v>390000</v>
      </c>
      <c r="I32" s="6">
        <v>-110000</v>
      </c>
      <c r="J32" s="6">
        <v>624</v>
      </c>
      <c r="K32" s="6">
        <v>27750760</v>
      </c>
      <c r="L32" s="93"/>
    </row>
    <row r="33" spans="1:12" s="94" customFormat="1" ht="17.25" customHeight="1" x14ac:dyDescent="0.15">
      <c r="A33" s="7" t="s">
        <v>223</v>
      </c>
      <c r="B33" s="69">
        <v>8</v>
      </c>
      <c r="C33" s="69">
        <v>307300</v>
      </c>
      <c r="D33" s="69">
        <v>6</v>
      </c>
      <c r="E33" s="69">
        <v>479900</v>
      </c>
      <c r="F33" s="69">
        <v>0</v>
      </c>
      <c r="G33" s="69">
        <v>0</v>
      </c>
      <c r="H33" s="6">
        <v>479900</v>
      </c>
      <c r="I33" s="6">
        <v>-172600</v>
      </c>
      <c r="J33" s="6">
        <v>626</v>
      </c>
      <c r="K33" s="6">
        <v>27578160</v>
      </c>
      <c r="L33" s="93"/>
    </row>
    <row r="34" spans="1:12" s="94" customFormat="1" ht="17.25" customHeight="1" x14ac:dyDescent="0.15">
      <c r="A34" s="7" t="s">
        <v>224</v>
      </c>
      <c r="B34" s="69">
        <v>4</v>
      </c>
      <c r="C34" s="69">
        <v>180000</v>
      </c>
      <c r="D34" s="69">
        <v>5</v>
      </c>
      <c r="E34" s="69">
        <v>440000</v>
      </c>
      <c r="F34" s="69">
        <v>0</v>
      </c>
      <c r="G34" s="69">
        <v>0</v>
      </c>
      <c r="H34" s="6">
        <v>440000</v>
      </c>
      <c r="I34" s="6">
        <v>-260000</v>
      </c>
      <c r="J34" s="6">
        <v>625</v>
      </c>
      <c r="K34" s="6">
        <v>27318160</v>
      </c>
      <c r="L34" s="93"/>
    </row>
    <row r="35" spans="1:12" s="94" customFormat="1" ht="17.25" customHeight="1" x14ac:dyDescent="0.15">
      <c r="A35" s="7" t="s">
        <v>229</v>
      </c>
      <c r="B35" s="69">
        <v>3</v>
      </c>
      <c r="C35" s="69">
        <v>175000</v>
      </c>
      <c r="D35" s="69">
        <v>3</v>
      </c>
      <c r="E35" s="69">
        <v>270000</v>
      </c>
      <c r="F35" s="69">
        <v>0</v>
      </c>
      <c r="G35" s="69">
        <v>0</v>
      </c>
      <c r="H35" s="6">
        <v>270000</v>
      </c>
      <c r="I35" s="6">
        <v>-95000</v>
      </c>
      <c r="J35" s="6">
        <v>625</v>
      </c>
      <c r="K35" s="6">
        <v>27223160</v>
      </c>
      <c r="L35" s="93"/>
    </row>
    <row r="36" spans="1:12" s="94" customFormat="1" ht="17.25" customHeight="1" x14ac:dyDescent="0.15">
      <c r="A36" s="7" t="s">
        <v>231</v>
      </c>
      <c r="B36" s="69">
        <v>2</v>
      </c>
      <c r="C36" s="69">
        <v>20000</v>
      </c>
      <c r="D36" s="69">
        <v>6</v>
      </c>
      <c r="E36" s="69">
        <v>385000</v>
      </c>
      <c r="F36" s="69">
        <v>0</v>
      </c>
      <c r="G36" s="69">
        <v>0</v>
      </c>
      <c r="H36" s="6">
        <v>385000</v>
      </c>
      <c r="I36" s="6">
        <v>-365000</v>
      </c>
      <c r="J36" s="6">
        <v>621</v>
      </c>
      <c r="K36" s="6">
        <v>26858160</v>
      </c>
      <c r="L36" s="93"/>
    </row>
    <row r="37" spans="1:12" s="94" customFormat="1" ht="17.25" customHeight="1" x14ac:dyDescent="0.15">
      <c r="A37" s="7" t="s">
        <v>233</v>
      </c>
      <c r="B37" s="69">
        <v>2</v>
      </c>
      <c r="C37" s="69">
        <v>85000</v>
      </c>
      <c r="D37" s="69">
        <v>4</v>
      </c>
      <c r="E37" s="69">
        <v>290000</v>
      </c>
      <c r="F37" s="69">
        <v>0</v>
      </c>
      <c r="G37" s="69">
        <v>0</v>
      </c>
      <c r="H37" s="6">
        <v>290000</v>
      </c>
      <c r="I37" s="6">
        <v>-205000</v>
      </c>
      <c r="J37" s="6">
        <v>619</v>
      </c>
      <c r="K37" s="6">
        <v>26653160</v>
      </c>
      <c r="L37" s="93"/>
    </row>
    <row r="38" spans="1:12" s="94" customFormat="1" ht="17.25" customHeight="1" x14ac:dyDescent="0.15">
      <c r="A38" s="7" t="s">
        <v>234</v>
      </c>
      <c r="B38" s="69">
        <v>2</v>
      </c>
      <c r="C38" s="69">
        <v>110000</v>
      </c>
      <c r="D38" s="69">
        <v>4</v>
      </c>
      <c r="E38" s="69">
        <v>300000</v>
      </c>
      <c r="F38" s="69">
        <v>0</v>
      </c>
      <c r="G38" s="69">
        <v>0</v>
      </c>
      <c r="H38" s="6">
        <v>300000</v>
      </c>
      <c r="I38" s="6">
        <v>-190000</v>
      </c>
      <c r="J38" s="6">
        <v>617</v>
      </c>
      <c r="K38" s="6">
        <v>26463160</v>
      </c>
      <c r="L38" s="93"/>
    </row>
    <row r="39" spans="1:12" s="94" customFormat="1" ht="17.25" customHeight="1" x14ac:dyDescent="0.15">
      <c r="A39" s="7" t="s">
        <v>235</v>
      </c>
      <c r="B39" s="69">
        <v>3</v>
      </c>
      <c r="C39" s="69">
        <v>150000</v>
      </c>
      <c r="D39" s="69">
        <v>6</v>
      </c>
      <c r="E39" s="69">
        <v>338000</v>
      </c>
      <c r="F39" s="69">
        <v>0</v>
      </c>
      <c r="G39" s="69">
        <v>0</v>
      </c>
      <c r="H39" s="6">
        <v>338000</v>
      </c>
      <c r="I39" s="6">
        <v>-188000</v>
      </c>
      <c r="J39" s="6">
        <v>614</v>
      </c>
      <c r="K39" s="6">
        <v>26275160</v>
      </c>
      <c r="L39" s="93"/>
    </row>
    <row r="40" spans="1:12" s="94" customFormat="1" ht="17.25" customHeight="1" x14ac:dyDescent="0.15">
      <c r="A40" s="7" t="s">
        <v>239</v>
      </c>
      <c r="B40" s="69">
        <v>1</v>
      </c>
      <c r="C40" s="69">
        <v>10000</v>
      </c>
      <c r="D40" s="69">
        <v>3</v>
      </c>
      <c r="E40" s="69">
        <v>260000</v>
      </c>
      <c r="F40" s="69">
        <v>0</v>
      </c>
      <c r="G40" s="69">
        <v>0</v>
      </c>
      <c r="H40" s="6">
        <v>260000</v>
      </c>
      <c r="I40" s="6">
        <v>-250000</v>
      </c>
      <c r="J40" s="6">
        <v>612</v>
      </c>
      <c r="K40" s="6">
        <v>26025160</v>
      </c>
      <c r="L40" s="93"/>
    </row>
    <row r="41" spans="1:12" s="94" customFormat="1" ht="17.25" customHeight="1" x14ac:dyDescent="0.15">
      <c r="A41" s="7" t="s">
        <v>243</v>
      </c>
      <c r="B41" s="69">
        <v>4</v>
      </c>
      <c r="C41" s="69">
        <v>85000</v>
      </c>
      <c r="D41" s="69">
        <v>6</v>
      </c>
      <c r="E41" s="69">
        <v>255000</v>
      </c>
      <c r="F41" s="69">
        <v>0</v>
      </c>
      <c r="G41" s="69">
        <v>0</v>
      </c>
      <c r="H41" s="6">
        <v>255000</v>
      </c>
      <c r="I41" s="6">
        <v>-170000</v>
      </c>
      <c r="J41" s="6">
        <v>610</v>
      </c>
      <c r="K41" s="6">
        <v>25855160</v>
      </c>
      <c r="L41" s="93"/>
    </row>
    <row r="42" spans="1:12" s="94" customFormat="1" ht="17.25" customHeight="1" x14ac:dyDescent="0.15">
      <c r="A42" s="7" t="s">
        <v>244</v>
      </c>
      <c r="B42" s="69">
        <v>2</v>
      </c>
      <c r="C42" s="69">
        <v>17000</v>
      </c>
      <c r="D42" s="69">
        <v>7</v>
      </c>
      <c r="E42" s="69">
        <v>243330</v>
      </c>
      <c r="F42" s="69">
        <v>0</v>
      </c>
      <c r="G42" s="69">
        <v>0</v>
      </c>
      <c r="H42" s="6">
        <v>243330</v>
      </c>
      <c r="I42" s="6">
        <v>-226330</v>
      </c>
      <c r="J42" s="6">
        <v>605</v>
      </c>
      <c r="K42" s="6">
        <v>25628830</v>
      </c>
      <c r="L42" s="93"/>
    </row>
    <row r="43" spans="1:12" s="94" customFormat="1" ht="17.25" customHeight="1" x14ac:dyDescent="0.15">
      <c r="A43" s="7" t="s">
        <v>252</v>
      </c>
      <c r="B43" s="69">
        <v>0</v>
      </c>
      <c r="C43" s="69">
        <v>0</v>
      </c>
      <c r="D43" s="69">
        <v>3</v>
      </c>
      <c r="E43" s="69">
        <v>180000</v>
      </c>
      <c r="F43" s="69">
        <v>0</v>
      </c>
      <c r="G43" s="69">
        <v>0</v>
      </c>
      <c r="H43" s="6">
        <v>180000</v>
      </c>
      <c r="I43" s="6">
        <v>-180000</v>
      </c>
      <c r="J43" s="6">
        <v>602</v>
      </c>
      <c r="K43" s="6">
        <v>25448830</v>
      </c>
      <c r="L43" s="93"/>
    </row>
    <row r="44" spans="1:12" s="94" customFormat="1" ht="17.25" customHeight="1" x14ac:dyDescent="0.15">
      <c r="A44" s="7" t="s">
        <v>253</v>
      </c>
      <c r="B44" s="69">
        <v>1</v>
      </c>
      <c r="C44" s="69">
        <v>10000</v>
      </c>
      <c r="D44" s="69">
        <v>5</v>
      </c>
      <c r="E44" s="69">
        <v>264150</v>
      </c>
      <c r="F44" s="69">
        <v>0</v>
      </c>
      <c r="G44" s="69">
        <v>0</v>
      </c>
      <c r="H44" s="6">
        <v>264150</v>
      </c>
      <c r="I44" s="6">
        <v>-254150</v>
      </c>
      <c r="J44" s="6">
        <v>598</v>
      </c>
      <c r="K44" s="6">
        <v>25194680</v>
      </c>
      <c r="L44" s="93"/>
    </row>
    <row r="45" spans="1:12" s="94" customFormat="1" ht="17.25" customHeight="1" x14ac:dyDescent="0.15">
      <c r="A45" s="7" t="s">
        <v>254</v>
      </c>
      <c r="B45" s="69">
        <v>6</v>
      </c>
      <c r="C45" s="69">
        <v>310000</v>
      </c>
      <c r="D45" s="69">
        <v>6</v>
      </c>
      <c r="E45" s="69">
        <v>350000</v>
      </c>
      <c r="F45" s="69">
        <v>0</v>
      </c>
      <c r="G45" s="69">
        <v>0</v>
      </c>
      <c r="H45" s="6">
        <v>350000</v>
      </c>
      <c r="I45" s="6">
        <v>-40000</v>
      </c>
      <c r="J45" s="6">
        <v>598</v>
      </c>
      <c r="K45" s="6">
        <v>25154680</v>
      </c>
      <c r="L45" s="93"/>
    </row>
    <row r="46" spans="1:12" s="94" customFormat="1" ht="17.25" customHeight="1" x14ac:dyDescent="0.15">
      <c r="A46" s="7" t="s">
        <v>255</v>
      </c>
      <c r="B46" s="69">
        <v>3</v>
      </c>
      <c r="C46" s="69">
        <v>210000</v>
      </c>
      <c r="D46" s="69">
        <v>4</v>
      </c>
      <c r="E46" s="69">
        <v>260000</v>
      </c>
      <c r="F46" s="69">
        <v>0</v>
      </c>
      <c r="G46" s="69">
        <v>0</v>
      </c>
      <c r="H46" s="6">
        <v>260000</v>
      </c>
      <c r="I46" s="6">
        <v>-50000</v>
      </c>
      <c r="J46" s="6">
        <v>597</v>
      </c>
      <c r="K46" s="6">
        <v>25104680</v>
      </c>
      <c r="L46" s="93"/>
    </row>
    <row r="47" spans="1:12" s="94" customFormat="1" ht="17.25" customHeight="1" x14ac:dyDescent="0.15">
      <c r="A47" s="7" t="s">
        <v>256</v>
      </c>
      <c r="B47" s="69">
        <v>2</v>
      </c>
      <c r="C47" s="69">
        <v>95000</v>
      </c>
      <c r="D47" s="69">
        <v>4</v>
      </c>
      <c r="E47" s="69">
        <v>280000</v>
      </c>
      <c r="F47" s="69">
        <v>0</v>
      </c>
      <c r="G47" s="69">
        <v>0</v>
      </c>
      <c r="H47" s="6">
        <v>280000</v>
      </c>
      <c r="I47" s="6">
        <v>-185000</v>
      </c>
      <c r="J47" s="6">
        <v>595</v>
      </c>
      <c r="K47" s="6">
        <v>24919680</v>
      </c>
      <c r="L47" s="93"/>
    </row>
    <row r="48" spans="1:12" s="94" customFormat="1" ht="17.25" customHeight="1" x14ac:dyDescent="0.15">
      <c r="A48" s="7" t="s">
        <v>257</v>
      </c>
      <c r="B48" s="69">
        <v>4</v>
      </c>
      <c r="C48" s="69">
        <v>70000</v>
      </c>
      <c r="D48" s="69">
        <v>7</v>
      </c>
      <c r="E48" s="69">
        <v>380000</v>
      </c>
      <c r="F48" s="69">
        <v>0</v>
      </c>
      <c r="G48" s="69">
        <v>0</v>
      </c>
      <c r="H48" s="6">
        <v>380000</v>
      </c>
      <c r="I48" s="6">
        <v>-310000</v>
      </c>
      <c r="J48" s="6">
        <v>592</v>
      </c>
      <c r="K48" s="6">
        <v>24609680</v>
      </c>
      <c r="L48" s="93"/>
    </row>
    <row r="49" spans="1:12" s="94" customFormat="1" ht="17.25" customHeight="1" x14ac:dyDescent="0.15">
      <c r="A49" s="7" t="s">
        <v>258</v>
      </c>
      <c r="B49" s="69">
        <v>1</v>
      </c>
      <c r="C49" s="69">
        <v>15000</v>
      </c>
      <c r="D49" s="69">
        <v>5</v>
      </c>
      <c r="E49" s="69">
        <v>370000</v>
      </c>
      <c r="F49" s="69">
        <v>0</v>
      </c>
      <c r="G49" s="69">
        <v>0</v>
      </c>
      <c r="H49" s="6">
        <v>370000</v>
      </c>
      <c r="I49" s="6">
        <v>-355000</v>
      </c>
      <c r="J49" s="6">
        <v>588</v>
      </c>
      <c r="K49" s="6">
        <v>24254680</v>
      </c>
      <c r="L49" s="93"/>
    </row>
    <row r="50" spans="1:12" s="94" customFormat="1" ht="17.25" customHeight="1" x14ac:dyDescent="0.15">
      <c r="A50" s="7" t="s">
        <v>259</v>
      </c>
      <c r="B50" s="69">
        <v>4</v>
      </c>
      <c r="C50" s="69">
        <v>260000</v>
      </c>
      <c r="D50" s="69">
        <v>6</v>
      </c>
      <c r="E50" s="69">
        <v>410000</v>
      </c>
      <c r="F50" s="69">
        <v>0</v>
      </c>
      <c r="G50" s="69">
        <v>0</v>
      </c>
      <c r="H50" s="6">
        <v>410000</v>
      </c>
      <c r="I50" s="6">
        <v>-150000</v>
      </c>
      <c r="J50" s="6">
        <v>586</v>
      </c>
      <c r="K50" s="6">
        <v>24104680</v>
      </c>
      <c r="L50" s="93"/>
    </row>
    <row r="51" spans="1:12" s="94" customFormat="1" ht="17.25" customHeight="1" x14ac:dyDescent="0.15">
      <c r="A51" s="7" t="s">
        <v>260</v>
      </c>
      <c r="B51" s="69">
        <v>2</v>
      </c>
      <c r="C51" s="69">
        <v>70000</v>
      </c>
      <c r="D51" s="69">
        <v>6</v>
      </c>
      <c r="E51" s="69">
        <v>345000</v>
      </c>
      <c r="F51" s="69">
        <v>0</v>
      </c>
      <c r="G51" s="69">
        <v>0</v>
      </c>
      <c r="H51" s="6">
        <v>345000</v>
      </c>
      <c r="I51" s="6">
        <v>-275000</v>
      </c>
      <c r="J51" s="6">
        <v>582</v>
      </c>
      <c r="K51" s="6">
        <v>23829680</v>
      </c>
      <c r="L51" s="93"/>
    </row>
    <row r="52" spans="1:12" s="94" customFormat="1" ht="17.25" customHeight="1" x14ac:dyDescent="0.15">
      <c r="A52" s="7" t="s">
        <v>261</v>
      </c>
      <c r="B52" s="69">
        <v>1</v>
      </c>
      <c r="C52" s="69">
        <v>10000</v>
      </c>
      <c r="D52" s="69">
        <v>4</v>
      </c>
      <c r="E52" s="69">
        <v>290000</v>
      </c>
      <c r="F52" s="69">
        <v>0</v>
      </c>
      <c r="G52" s="69">
        <v>0</v>
      </c>
      <c r="H52" s="6">
        <v>290000</v>
      </c>
      <c r="I52" s="6">
        <v>-280000</v>
      </c>
      <c r="J52" s="6">
        <v>579</v>
      </c>
      <c r="K52" s="6">
        <v>23549680</v>
      </c>
      <c r="L52" s="93"/>
    </row>
    <row r="53" spans="1:12" s="94" customFormat="1" ht="17.25" customHeight="1" x14ac:dyDescent="0.15">
      <c r="A53" s="7" t="s">
        <v>262</v>
      </c>
      <c r="B53" s="69">
        <v>3</v>
      </c>
      <c r="C53" s="69">
        <v>45000</v>
      </c>
      <c r="D53" s="69">
        <v>7</v>
      </c>
      <c r="E53" s="69">
        <v>350000</v>
      </c>
      <c r="F53" s="69">
        <v>0</v>
      </c>
      <c r="G53" s="69">
        <v>0</v>
      </c>
      <c r="H53" s="6">
        <v>350000</v>
      </c>
      <c r="I53" s="6">
        <v>-305000</v>
      </c>
      <c r="J53" s="6">
        <v>575</v>
      </c>
      <c r="K53" s="6">
        <v>23244680</v>
      </c>
      <c r="L53" s="93"/>
    </row>
    <row r="54" spans="1:12" s="94" customFormat="1" ht="17.25" customHeight="1" x14ac:dyDescent="0.15">
      <c r="A54" s="7" t="s">
        <v>263</v>
      </c>
      <c r="B54" s="69">
        <v>3</v>
      </c>
      <c r="C54" s="69">
        <v>34200</v>
      </c>
      <c r="D54" s="69">
        <v>8</v>
      </c>
      <c r="E54" s="69">
        <v>451980</v>
      </c>
      <c r="F54" s="69">
        <v>0</v>
      </c>
      <c r="G54" s="69">
        <v>0</v>
      </c>
      <c r="H54" s="6">
        <v>451980</v>
      </c>
      <c r="I54" s="6">
        <v>-417780</v>
      </c>
      <c r="J54" s="6">
        <v>570</v>
      </c>
      <c r="K54" s="6">
        <v>22826900</v>
      </c>
      <c r="L54" s="93"/>
    </row>
    <row r="55" spans="1:12" s="94" customFormat="1" ht="17.25" customHeight="1" x14ac:dyDescent="0.15">
      <c r="A55" s="7" t="s">
        <v>267</v>
      </c>
      <c r="B55" s="69">
        <v>1</v>
      </c>
      <c r="C55" s="69">
        <v>10000</v>
      </c>
      <c r="D55" s="69">
        <v>3</v>
      </c>
      <c r="E55" s="69">
        <v>230000</v>
      </c>
      <c r="F55" s="69">
        <v>0</v>
      </c>
      <c r="G55" s="69">
        <v>0</v>
      </c>
      <c r="H55" s="6">
        <v>230000</v>
      </c>
      <c r="I55" s="6">
        <v>-220000</v>
      </c>
      <c r="J55" s="6">
        <v>568</v>
      </c>
      <c r="K55" s="6">
        <v>22606900</v>
      </c>
      <c r="L55" s="93"/>
    </row>
    <row r="56" spans="1:12" s="94" customFormat="1" ht="17.25" customHeight="1" x14ac:dyDescent="0.15">
      <c r="A56" s="7" t="s">
        <v>268</v>
      </c>
      <c r="B56" s="69">
        <v>3</v>
      </c>
      <c r="C56" s="69">
        <v>280000</v>
      </c>
      <c r="D56" s="69">
        <v>6</v>
      </c>
      <c r="E56" s="69">
        <v>555000</v>
      </c>
      <c r="F56" s="69">
        <v>0</v>
      </c>
      <c r="G56" s="69">
        <v>0</v>
      </c>
      <c r="H56" s="6">
        <v>555000</v>
      </c>
      <c r="I56" s="6">
        <v>-275000</v>
      </c>
      <c r="J56" s="6">
        <v>565</v>
      </c>
      <c r="K56" s="6">
        <v>22331900</v>
      </c>
      <c r="L56" s="93"/>
    </row>
    <row r="57" spans="1:12" s="94" customFormat="1" ht="17.25" customHeight="1" x14ac:dyDescent="0.15">
      <c r="A57" s="7" t="s">
        <v>269</v>
      </c>
      <c r="B57" s="69">
        <v>4</v>
      </c>
      <c r="C57" s="69">
        <v>95000</v>
      </c>
      <c r="D57" s="69">
        <v>5</v>
      </c>
      <c r="E57" s="69">
        <v>300000</v>
      </c>
      <c r="F57" s="69">
        <v>0</v>
      </c>
      <c r="G57" s="69">
        <v>0</v>
      </c>
      <c r="H57" s="6">
        <v>300000</v>
      </c>
      <c r="I57" s="6">
        <v>-205000</v>
      </c>
      <c r="J57" s="6">
        <v>564</v>
      </c>
      <c r="K57" s="6">
        <v>22126900</v>
      </c>
      <c r="L57" s="93"/>
    </row>
    <row r="58" spans="1:12" s="94" customFormat="1" ht="17.25" customHeight="1" x14ac:dyDescent="0.15">
      <c r="A58" s="7" t="s">
        <v>270</v>
      </c>
      <c r="B58" s="69">
        <v>2</v>
      </c>
      <c r="C58" s="69">
        <v>90000</v>
      </c>
      <c r="D58" s="69">
        <v>5</v>
      </c>
      <c r="E58" s="69">
        <v>380000</v>
      </c>
      <c r="F58" s="69">
        <v>0</v>
      </c>
      <c r="G58" s="69">
        <v>0</v>
      </c>
      <c r="H58" s="6">
        <v>380000</v>
      </c>
      <c r="I58" s="6">
        <v>-290000</v>
      </c>
      <c r="J58" s="6">
        <v>561</v>
      </c>
      <c r="K58" s="6">
        <v>21836900</v>
      </c>
      <c r="L58" s="93"/>
    </row>
    <row r="59" spans="1:12" s="94" customFormat="1" ht="17.25" customHeight="1" x14ac:dyDescent="0.15">
      <c r="A59" s="7" t="s">
        <v>271</v>
      </c>
      <c r="B59" s="69">
        <v>1</v>
      </c>
      <c r="C59" s="69">
        <v>10000</v>
      </c>
      <c r="D59" s="69">
        <v>4</v>
      </c>
      <c r="E59" s="69">
        <v>233000</v>
      </c>
      <c r="F59" s="69">
        <v>0</v>
      </c>
      <c r="G59" s="69">
        <v>0</v>
      </c>
      <c r="H59" s="6">
        <v>233000</v>
      </c>
      <c r="I59" s="6">
        <v>-223000</v>
      </c>
      <c r="J59" s="6">
        <v>558</v>
      </c>
      <c r="K59" s="6">
        <v>21613900</v>
      </c>
      <c r="L59" s="93"/>
    </row>
    <row r="60" spans="1:12" s="94" customFormat="1" ht="17.25" customHeight="1" x14ac:dyDescent="0.15">
      <c r="A60" s="7" t="s">
        <v>272</v>
      </c>
      <c r="B60" s="69">
        <v>4</v>
      </c>
      <c r="C60" s="69">
        <v>80000</v>
      </c>
      <c r="D60" s="69">
        <v>6</v>
      </c>
      <c r="E60" s="69">
        <v>390000</v>
      </c>
      <c r="F60" s="69">
        <v>0</v>
      </c>
      <c r="G60" s="69">
        <v>0</v>
      </c>
      <c r="H60" s="6">
        <v>390000</v>
      </c>
      <c r="I60" s="6">
        <v>-310000</v>
      </c>
      <c r="J60" s="6">
        <v>556</v>
      </c>
      <c r="K60" s="6">
        <v>21303900</v>
      </c>
      <c r="L60" s="93"/>
    </row>
    <row r="61" spans="1:12" s="94" customFormat="1" ht="17.25" customHeight="1" x14ac:dyDescent="0.15">
      <c r="A61" s="7" t="s">
        <v>273</v>
      </c>
      <c r="B61" s="69">
        <v>2</v>
      </c>
      <c r="C61" s="69">
        <v>160000</v>
      </c>
      <c r="D61" s="69">
        <v>6</v>
      </c>
      <c r="E61" s="69">
        <v>530000</v>
      </c>
      <c r="F61" s="69">
        <v>0</v>
      </c>
      <c r="G61" s="69">
        <v>0</v>
      </c>
      <c r="H61" s="6">
        <v>530000</v>
      </c>
      <c r="I61" s="6">
        <v>-370000</v>
      </c>
      <c r="J61" s="6">
        <v>552</v>
      </c>
      <c r="K61" s="6">
        <v>20933900</v>
      </c>
      <c r="L61" s="93"/>
    </row>
    <row r="62" spans="1:12" s="94" customFormat="1" ht="17.25" customHeight="1" x14ac:dyDescent="0.15">
      <c r="A62" s="7" t="s">
        <v>274</v>
      </c>
      <c r="B62" s="69">
        <v>1</v>
      </c>
      <c r="C62" s="69">
        <v>10000</v>
      </c>
      <c r="D62" s="69">
        <v>3</v>
      </c>
      <c r="E62" s="69">
        <v>220000</v>
      </c>
      <c r="F62" s="69">
        <v>0</v>
      </c>
      <c r="G62" s="69">
        <v>0</v>
      </c>
      <c r="H62" s="6">
        <v>220000</v>
      </c>
      <c r="I62" s="6">
        <v>-210000</v>
      </c>
      <c r="J62" s="6">
        <v>550</v>
      </c>
      <c r="K62" s="6">
        <v>20723900</v>
      </c>
      <c r="L62" s="93"/>
    </row>
    <row r="63" spans="1:12" s="94" customFormat="1" ht="17.25" customHeight="1" x14ac:dyDescent="0.15">
      <c r="A63" s="7" t="s">
        <v>275</v>
      </c>
      <c r="B63" s="69">
        <v>5</v>
      </c>
      <c r="C63" s="69">
        <v>80000</v>
      </c>
      <c r="D63" s="69">
        <v>5</v>
      </c>
      <c r="E63" s="69">
        <v>340000</v>
      </c>
      <c r="F63" s="69">
        <v>0</v>
      </c>
      <c r="G63" s="69">
        <v>0</v>
      </c>
      <c r="H63" s="6">
        <v>340000</v>
      </c>
      <c r="I63" s="6">
        <v>-260000</v>
      </c>
      <c r="J63" s="6">
        <v>550</v>
      </c>
      <c r="K63" s="6">
        <v>20463900</v>
      </c>
      <c r="L63" s="93"/>
    </row>
    <row r="64" spans="1:12" s="94" customFormat="1" ht="17.25" customHeight="1" x14ac:dyDescent="0.15">
      <c r="A64" s="7" t="s">
        <v>276</v>
      </c>
      <c r="B64" s="69">
        <v>1</v>
      </c>
      <c r="C64" s="69">
        <v>10000</v>
      </c>
      <c r="D64" s="69">
        <v>4</v>
      </c>
      <c r="E64" s="69">
        <v>250000</v>
      </c>
      <c r="F64" s="69">
        <v>0</v>
      </c>
      <c r="G64" s="69">
        <v>0</v>
      </c>
      <c r="H64" s="6">
        <v>250000</v>
      </c>
      <c r="I64" s="6">
        <v>-240000</v>
      </c>
      <c r="J64" s="6">
        <v>547</v>
      </c>
      <c r="K64" s="6">
        <v>20223900</v>
      </c>
      <c r="L64" s="93"/>
    </row>
    <row r="65" spans="1:12" s="94" customFormat="1" ht="17.25" customHeight="1" x14ac:dyDescent="0.15">
      <c r="A65" s="7" t="s">
        <v>277</v>
      </c>
      <c r="B65" s="69">
        <v>4</v>
      </c>
      <c r="C65" s="69">
        <v>60000</v>
      </c>
      <c r="D65" s="69">
        <v>5</v>
      </c>
      <c r="E65" s="69">
        <v>330000</v>
      </c>
      <c r="F65" s="69">
        <v>0</v>
      </c>
      <c r="G65" s="69">
        <v>0</v>
      </c>
      <c r="H65" s="6">
        <v>330000</v>
      </c>
      <c r="I65" s="6">
        <v>-270000</v>
      </c>
      <c r="J65" s="6">
        <v>546</v>
      </c>
      <c r="K65" s="6">
        <v>19953900</v>
      </c>
      <c r="L65" s="93"/>
    </row>
    <row r="66" spans="1:12" s="94" customFormat="1" ht="17.25" customHeight="1" x14ac:dyDescent="0.15">
      <c r="A66" s="7" t="s">
        <v>278</v>
      </c>
      <c r="B66" s="69">
        <v>5</v>
      </c>
      <c r="C66" s="69">
        <v>63100</v>
      </c>
      <c r="D66" s="69">
        <v>4</v>
      </c>
      <c r="E66" s="69">
        <v>269100</v>
      </c>
      <c r="F66" s="69">
        <v>0</v>
      </c>
      <c r="G66" s="69">
        <v>0</v>
      </c>
      <c r="H66" s="6">
        <v>269100</v>
      </c>
      <c r="I66" s="6">
        <v>-206000</v>
      </c>
      <c r="J66" s="6">
        <v>547</v>
      </c>
      <c r="K66" s="6">
        <v>19747900</v>
      </c>
      <c r="L66" s="93"/>
    </row>
    <row r="67" spans="1:12" s="94" customFormat="1" ht="17.25" customHeight="1" x14ac:dyDescent="0.15">
      <c r="A67" s="7">
        <v>2023.04</v>
      </c>
      <c r="B67" s="69">
        <v>3</v>
      </c>
      <c r="C67" s="69">
        <v>115000</v>
      </c>
      <c r="D67" s="69">
        <v>2</v>
      </c>
      <c r="E67" s="69">
        <v>220000</v>
      </c>
      <c r="F67" s="69">
        <v>0</v>
      </c>
      <c r="G67" s="69">
        <v>0</v>
      </c>
      <c r="H67" s="6">
        <v>220000</v>
      </c>
      <c r="I67" s="6">
        <v>-105000</v>
      </c>
      <c r="J67" s="6">
        <v>548</v>
      </c>
      <c r="K67" s="6">
        <v>19642900</v>
      </c>
      <c r="L67" s="93"/>
    </row>
    <row r="68" spans="1:12" s="94" customFormat="1" ht="17.25" customHeight="1" x14ac:dyDescent="0.15">
      <c r="A68" s="7">
        <v>2023.05</v>
      </c>
      <c r="B68" s="69">
        <v>5</v>
      </c>
      <c r="C68" s="69">
        <v>155000</v>
      </c>
      <c r="D68" s="69">
        <v>2</v>
      </c>
      <c r="E68" s="69">
        <v>220000</v>
      </c>
      <c r="F68" s="69">
        <v>0</v>
      </c>
      <c r="G68" s="69">
        <v>0</v>
      </c>
      <c r="H68" s="6">
        <v>220000</v>
      </c>
      <c r="I68" s="6">
        <v>-65000</v>
      </c>
      <c r="J68" s="6">
        <v>551</v>
      </c>
      <c r="K68" s="6">
        <v>19577900</v>
      </c>
      <c r="L68" s="93"/>
    </row>
    <row r="69" spans="1:12" s="94" customFormat="1" ht="17.25" customHeight="1" x14ac:dyDescent="0.15">
      <c r="A69" s="7">
        <v>2023.06</v>
      </c>
      <c r="B69" s="69">
        <v>7</v>
      </c>
      <c r="C69" s="69">
        <v>315000</v>
      </c>
      <c r="D69" s="69">
        <v>8</v>
      </c>
      <c r="E69" s="69">
        <v>654000</v>
      </c>
      <c r="F69" s="69">
        <v>0</v>
      </c>
      <c r="G69" s="69">
        <v>0</v>
      </c>
      <c r="H69" s="6">
        <v>654000</v>
      </c>
      <c r="I69" s="6">
        <v>-339000</v>
      </c>
      <c r="J69" s="6">
        <v>550</v>
      </c>
      <c r="K69" s="6">
        <v>19238900</v>
      </c>
      <c r="L69" s="93"/>
    </row>
    <row r="70" spans="1:12" s="94" customFormat="1" ht="17.25" customHeight="1" x14ac:dyDescent="0.15">
      <c r="A70" s="7">
        <v>2023.07</v>
      </c>
      <c r="B70" s="69">
        <v>4</v>
      </c>
      <c r="C70" s="69">
        <v>195000</v>
      </c>
      <c r="D70" s="69">
        <v>5</v>
      </c>
      <c r="E70" s="69">
        <v>390000</v>
      </c>
      <c r="F70" s="69">
        <v>0</v>
      </c>
      <c r="G70" s="69">
        <v>0</v>
      </c>
      <c r="H70" s="6">
        <v>390000</v>
      </c>
      <c r="I70" s="6">
        <v>-195000</v>
      </c>
      <c r="J70" s="6">
        <v>549</v>
      </c>
      <c r="K70" s="6">
        <v>19043900</v>
      </c>
      <c r="L70" s="93"/>
    </row>
    <row r="71" spans="1:12" s="94" customFormat="1" ht="17.25" customHeight="1" x14ac:dyDescent="0.15">
      <c r="A71" s="7">
        <v>2023.08</v>
      </c>
      <c r="B71" s="69">
        <v>3</v>
      </c>
      <c r="C71" s="69">
        <v>95000</v>
      </c>
      <c r="D71" s="69">
        <v>2</v>
      </c>
      <c r="E71" s="69">
        <v>215000</v>
      </c>
      <c r="F71" s="69">
        <v>0</v>
      </c>
      <c r="G71" s="69">
        <v>0</v>
      </c>
      <c r="H71" s="6">
        <v>215000</v>
      </c>
      <c r="I71" s="6">
        <v>-120000</v>
      </c>
      <c r="J71" s="6">
        <v>550</v>
      </c>
      <c r="K71" s="6">
        <v>18923900</v>
      </c>
      <c r="L71" s="93"/>
    </row>
    <row r="72" spans="1:12" s="94" customFormat="1" ht="17.25" customHeight="1" x14ac:dyDescent="0.15">
      <c r="A72" s="7">
        <v>2023.09</v>
      </c>
      <c r="B72" s="69">
        <v>7</v>
      </c>
      <c r="C72" s="69">
        <v>180000</v>
      </c>
      <c r="D72" s="69">
        <v>3</v>
      </c>
      <c r="E72" s="69">
        <v>235000</v>
      </c>
      <c r="F72" s="69">
        <v>0</v>
      </c>
      <c r="G72" s="69">
        <v>0</v>
      </c>
      <c r="H72" s="6">
        <v>235000</v>
      </c>
      <c r="I72" s="6">
        <v>-55000</v>
      </c>
      <c r="J72" s="6">
        <v>554</v>
      </c>
      <c r="K72" s="6">
        <v>18868900</v>
      </c>
      <c r="L72" s="93"/>
    </row>
    <row r="73" spans="1:12" s="94" customFormat="1" ht="17.25" customHeight="1" x14ac:dyDescent="0.15">
      <c r="A73" s="7" t="s">
        <v>286</v>
      </c>
      <c r="B73" s="69">
        <v>3</v>
      </c>
      <c r="C73" s="69">
        <v>115000</v>
      </c>
      <c r="D73" s="69">
        <v>3</v>
      </c>
      <c r="E73" s="69">
        <v>225000</v>
      </c>
      <c r="F73" s="69">
        <v>0</v>
      </c>
      <c r="G73" s="69">
        <v>0</v>
      </c>
      <c r="H73" s="6">
        <v>225000</v>
      </c>
      <c r="I73" s="6">
        <v>-110000</v>
      </c>
      <c r="J73" s="6">
        <v>554</v>
      </c>
      <c r="K73" s="6">
        <v>18758900</v>
      </c>
      <c r="L73" s="93"/>
    </row>
    <row r="74" spans="1:12" s="94" customFormat="1" ht="17.25" customHeight="1" x14ac:dyDescent="0.15">
      <c r="A74" s="7">
        <v>2023.11</v>
      </c>
      <c r="B74" s="69">
        <v>4</v>
      </c>
      <c r="C74" s="69">
        <v>195000</v>
      </c>
      <c r="D74" s="69">
        <v>6</v>
      </c>
      <c r="E74" s="69">
        <v>445000</v>
      </c>
      <c r="F74" s="69">
        <v>0</v>
      </c>
      <c r="G74" s="69">
        <v>0</v>
      </c>
      <c r="H74" s="6">
        <v>445000</v>
      </c>
      <c r="I74" s="6">
        <v>-250000</v>
      </c>
      <c r="J74" s="6">
        <v>552</v>
      </c>
      <c r="K74" s="6">
        <v>18508900</v>
      </c>
      <c r="L74" s="93"/>
    </row>
    <row r="75" spans="1:12" s="94" customFormat="1" ht="17.25" customHeight="1" x14ac:dyDescent="0.15">
      <c r="A75" s="7">
        <v>2023.12</v>
      </c>
      <c r="B75" s="69">
        <v>7</v>
      </c>
      <c r="C75" s="69">
        <v>185000</v>
      </c>
      <c r="D75" s="69">
        <v>5</v>
      </c>
      <c r="E75" s="69">
        <v>295000</v>
      </c>
      <c r="F75" s="69">
        <v>0</v>
      </c>
      <c r="G75" s="69">
        <v>0</v>
      </c>
      <c r="H75" s="6">
        <v>295000</v>
      </c>
      <c r="I75" s="6">
        <v>-110000</v>
      </c>
      <c r="J75" s="6">
        <v>554</v>
      </c>
      <c r="K75" s="6">
        <v>18398900</v>
      </c>
      <c r="L75" s="93"/>
    </row>
    <row r="76" spans="1:12" s="94" customFormat="1" ht="17.25" customHeight="1" x14ac:dyDescent="0.15">
      <c r="A76" s="7">
        <v>2024.01</v>
      </c>
      <c r="B76" s="69">
        <v>4</v>
      </c>
      <c r="C76" s="69">
        <v>125000</v>
      </c>
      <c r="D76" s="69">
        <v>4</v>
      </c>
      <c r="E76" s="69">
        <v>405000</v>
      </c>
      <c r="F76" s="69">
        <v>0</v>
      </c>
      <c r="G76" s="69">
        <v>0</v>
      </c>
      <c r="H76" s="6">
        <v>405000</v>
      </c>
      <c r="I76" s="6">
        <v>-280000</v>
      </c>
      <c r="J76" s="6">
        <v>554</v>
      </c>
      <c r="K76" s="6">
        <v>18118900</v>
      </c>
      <c r="L76" s="93"/>
    </row>
    <row r="77" spans="1:12" s="94" customFormat="1" ht="17.25" customHeight="1" x14ac:dyDescent="0.15">
      <c r="A77" s="7">
        <v>2024.02</v>
      </c>
      <c r="B77" s="69">
        <v>6</v>
      </c>
      <c r="C77" s="69">
        <v>165000</v>
      </c>
      <c r="D77" s="69">
        <v>6</v>
      </c>
      <c r="E77" s="69">
        <v>305000</v>
      </c>
      <c r="F77" s="69">
        <v>0</v>
      </c>
      <c r="G77" s="69">
        <v>0</v>
      </c>
      <c r="H77" s="6">
        <v>305000</v>
      </c>
      <c r="I77" s="6">
        <v>-140000</v>
      </c>
      <c r="J77" s="6">
        <v>554</v>
      </c>
      <c r="K77" s="6">
        <v>17978900</v>
      </c>
      <c r="L77" s="93"/>
    </row>
    <row r="78" spans="1:12" s="94" customFormat="1" ht="17.25" customHeight="1" x14ac:dyDescent="0.15">
      <c r="A78" s="7">
        <v>2024.03</v>
      </c>
      <c r="B78" s="69">
        <v>4</v>
      </c>
      <c r="C78" s="69">
        <v>122000</v>
      </c>
      <c r="D78" s="69">
        <v>5</v>
      </c>
      <c r="E78" s="69">
        <v>287700</v>
      </c>
      <c r="F78" s="69">
        <v>0</v>
      </c>
      <c r="G78" s="69">
        <v>0</v>
      </c>
      <c r="H78" s="6">
        <v>287700</v>
      </c>
      <c r="I78" s="6">
        <v>-165700</v>
      </c>
      <c r="J78" s="6">
        <v>553</v>
      </c>
      <c r="K78" s="6">
        <v>17813200</v>
      </c>
      <c r="L78" s="93"/>
    </row>
    <row r="79" spans="1:12" s="94" customFormat="1" ht="17.25" customHeight="1" x14ac:dyDescent="0.15">
      <c r="A79" s="7">
        <v>2024.04</v>
      </c>
      <c r="B79" s="69">
        <v>3</v>
      </c>
      <c r="C79" s="69">
        <v>92000</v>
      </c>
      <c r="D79" s="69">
        <v>2</v>
      </c>
      <c r="E79" s="69">
        <v>175000</v>
      </c>
      <c r="F79" s="69">
        <v>0</v>
      </c>
      <c r="G79" s="69">
        <v>0</v>
      </c>
      <c r="H79" s="6">
        <v>175000</v>
      </c>
      <c r="I79" s="6">
        <v>-83000</v>
      </c>
      <c r="J79" s="6">
        <v>554</v>
      </c>
      <c r="K79" s="6">
        <v>17730200</v>
      </c>
      <c r="L79" s="93"/>
    </row>
    <row r="80" spans="1:12" s="94" customFormat="1" ht="17.25" customHeight="1" x14ac:dyDescent="0.15">
      <c r="A80" s="7">
        <v>2024.05</v>
      </c>
      <c r="B80" s="69">
        <v>6</v>
      </c>
      <c r="C80" s="69">
        <v>187000</v>
      </c>
      <c r="D80" s="69">
        <v>5</v>
      </c>
      <c r="E80" s="69">
        <v>420000</v>
      </c>
      <c r="F80" s="69">
        <v>0</v>
      </c>
      <c r="G80" s="69">
        <v>0</v>
      </c>
      <c r="H80" s="6">
        <v>420000</v>
      </c>
      <c r="I80" s="6">
        <v>-233000</v>
      </c>
      <c r="J80" s="6">
        <v>555</v>
      </c>
      <c r="K80" s="6">
        <v>17497200</v>
      </c>
      <c r="L80" s="93"/>
    </row>
    <row r="81" spans="1:12" s="94" customFormat="1" ht="17.25" customHeight="1" x14ac:dyDescent="0.15">
      <c r="A81" s="7">
        <v>2024.06</v>
      </c>
      <c r="B81" s="69">
        <v>7</v>
      </c>
      <c r="C81" s="69">
        <v>247000</v>
      </c>
      <c r="D81" s="69">
        <v>5</v>
      </c>
      <c r="E81" s="69">
        <v>335000</v>
      </c>
      <c r="F81" s="69">
        <v>0</v>
      </c>
      <c r="G81" s="69">
        <v>0</v>
      </c>
      <c r="H81" s="6">
        <v>335000</v>
      </c>
      <c r="I81" s="6">
        <v>-88000</v>
      </c>
      <c r="J81" s="6">
        <v>557</v>
      </c>
      <c r="K81" s="6">
        <v>17409200</v>
      </c>
      <c r="L81" s="93"/>
    </row>
    <row r="82" spans="1:12" s="94" customFormat="1" ht="17.25" customHeight="1" x14ac:dyDescent="0.15">
      <c r="A82" s="7">
        <v>2024.07</v>
      </c>
      <c r="B82" s="69">
        <v>6</v>
      </c>
      <c r="C82" s="69">
        <v>167000</v>
      </c>
      <c r="D82" s="69">
        <v>4</v>
      </c>
      <c r="E82" s="69">
        <v>300000</v>
      </c>
      <c r="F82" s="69">
        <v>0</v>
      </c>
      <c r="G82" s="69">
        <v>0</v>
      </c>
      <c r="H82" s="6">
        <v>300000</v>
      </c>
      <c r="I82" s="6">
        <v>-133000</v>
      </c>
      <c r="J82" s="6">
        <v>559</v>
      </c>
      <c r="K82" s="6">
        <v>17276200</v>
      </c>
      <c r="L82" s="93"/>
    </row>
    <row r="83" spans="1:12" s="94" customFormat="1" ht="17.25" customHeight="1" x14ac:dyDescent="0.15">
      <c r="A83" s="7">
        <v>2024.08</v>
      </c>
      <c r="B83" s="69">
        <v>5</v>
      </c>
      <c r="C83" s="69">
        <v>112000</v>
      </c>
      <c r="D83" s="69">
        <v>4</v>
      </c>
      <c r="E83" s="69">
        <v>330000</v>
      </c>
      <c r="F83" s="69">
        <v>0</v>
      </c>
      <c r="G83" s="69">
        <v>0</v>
      </c>
      <c r="H83" s="6">
        <v>330000</v>
      </c>
      <c r="I83" s="6">
        <v>-218000</v>
      </c>
      <c r="J83" s="6">
        <v>560</v>
      </c>
      <c r="K83" s="6">
        <v>17058200</v>
      </c>
      <c r="L83" s="93"/>
    </row>
    <row r="84" spans="1:12" s="94" customFormat="1" ht="17.25" customHeight="1" x14ac:dyDescent="0.15">
      <c r="A84" s="7">
        <v>2024.09</v>
      </c>
      <c r="B84" s="69">
        <v>8</v>
      </c>
      <c r="C84" s="69">
        <v>342000</v>
      </c>
      <c r="D84" s="69">
        <v>4</v>
      </c>
      <c r="E84" s="69">
        <v>230000</v>
      </c>
      <c r="F84" s="69">
        <v>0</v>
      </c>
      <c r="G84" s="69">
        <v>0</v>
      </c>
      <c r="H84" s="6">
        <v>230000</v>
      </c>
      <c r="I84" s="6">
        <v>112000</v>
      </c>
      <c r="J84" s="6">
        <v>564</v>
      </c>
      <c r="K84" s="6">
        <v>17170200</v>
      </c>
      <c r="L84" s="93"/>
    </row>
    <row r="85" spans="1:12" s="94" customFormat="1" ht="17.25" customHeight="1" x14ac:dyDescent="0.15">
      <c r="A85" s="154" t="s">
        <v>299</v>
      </c>
      <c r="B85" s="69">
        <v>6</v>
      </c>
      <c r="C85" s="69">
        <v>243000</v>
      </c>
      <c r="D85" s="69">
        <v>5</v>
      </c>
      <c r="E85" s="69">
        <v>405000</v>
      </c>
      <c r="F85" s="69">
        <v>0</v>
      </c>
      <c r="G85" s="69">
        <v>0</v>
      </c>
      <c r="H85" s="6">
        <v>405000</v>
      </c>
      <c r="I85" s="6">
        <v>-162000</v>
      </c>
      <c r="J85" s="6">
        <v>565</v>
      </c>
      <c r="K85" s="6">
        <v>17008200</v>
      </c>
      <c r="L85" s="93"/>
    </row>
    <row r="86" spans="1:12" s="94" customFormat="1" ht="17.25" customHeight="1" x14ac:dyDescent="0.15">
      <c r="A86" s="7">
        <v>2024.11</v>
      </c>
      <c r="B86" s="69">
        <v>6</v>
      </c>
      <c r="C86" s="69">
        <v>130000</v>
      </c>
      <c r="D86" s="69">
        <v>3</v>
      </c>
      <c r="E86" s="69">
        <v>180000</v>
      </c>
      <c r="F86" s="69">
        <v>0</v>
      </c>
      <c r="G86" s="69">
        <v>0</v>
      </c>
      <c r="H86" s="6">
        <v>180000</v>
      </c>
      <c r="I86" s="6">
        <v>-50000</v>
      </c>
      <c r="J86" s="6">
        <v>568</v>
      </c>
      <c r="K86" s="6">
        <v>16958200</v>
      </c>
      <c r="L86" s="93"/>
    </row>
    <row r="87" spans="1:12" s="94" customFormat="1" ht="17.25" customHeight="1" x14ac:dyDescent="0.15">
      <c r="A87" s="7">
        <v>2024.12</v>
      </c>
      <c r="B87" s="69">
        <v>5</v>
      </c>
      <c r="C87" s="69">
        <v>90000</v>
      </c>
      <c r="D87" s="69">
        <v>4</v>
      </c>
      <c r="E87" s="69">
        <v>280000</v>
      </c>
      <c r="F87" s="69">
        <v>0</v>
      </c>
      <c r="G87" s="69">
        <v>0</v>
      </c>
      <c r="H87" s="6">
        <v>280000</v>
      </c>
      <c r="I87" s="6">
        <v>-190000</v>
      </c>
      <c r="J87" s="6">
        <v>569</v>
      </c>
      <c r="K87" s="6">
        <v>16768200</v>
      </c>
      <c r="L87" s="93"/>
    </row>
    <row r="88" spans="1:12" s="94" customFormat="1" ht="17.25" customHeight="1" x14ac:dyDescent="0.15">
      <c r="A88" s="7">
        <v>2025.01</v>
      </c>
      <c r="B88" s="69">
        <v>6</v>
      </c>
      <c r="C88" s="69">
        <v>115000</v>
      </c>
      <c r="D88" s="69">
        <v>3</v>
      </c>
      <c r="E88" s="69">
        <v>170000</v>
      </c>
      <c r="F88" s="69">
        <v>0</v>
      </c>
      <c r="G88" s="69">
        <v>0</v>
      </c>
      <c r="H88" s="6">
        <v>170000</v>
      </c>
      <c r="I88" s="6">
        <v>-55000</v>
      </c>
      <c r="J88" s="6">
        <v>572</v>
      </c>
      <c r="K88" s="6">
        <v>16713200</v>
      </c>
      <c r="L88" s="93"/>
    </row>
    <row r="89" spans="1:12" s="94" customFormat="1" ht="17.25" customHeight="1" x14ac:dyDescent="0.15">
      <c r="A89" s="7">
        <v>2025.02</v>
      </c>
      <c r="B89" s="69">
        <v>7</v>
      </c>
      <c r="C89" s="69">
        <v>140000</v>
      </c>
      <c r="D89" s="69">
        <v>4</v>
      </c>
      <c r="E89" s="69">
        <v>210000</v>
      </c>
      <c r="F89" s="69">
        <v>0</v>
      </c>
      <c r="G89" s="69">
        <v>0</v>
      </c>
      <c r="H89" s="6">
        <v>210000</v>
      </c>
      <c r="I89" s="6">
        <v>-70000</v>
      </c>
      <c r="J89" s="6">
        <v>575</v>
      </c>
      <c r="K89" s="6">
        <v>16643200</v>
      </c>
      <c r="L89" s="93"/>
    </row>
    <row r="90" spans="1:12" s="94" customFormat="1" ht="17.25" customHeight="1" x14ac:dyDescent="0.15">
      <c r="A90" s="7">
        <v>2025.03</v>
      </c>
      <c r="B90" s="69">
        <v>6</v>
      </c>
      <c r="C90" s="69">
        <v>226300</v>
      </c>
      <c r="D90" s="69">
        <v>6</v>
      </c>
      <c r="E90" s="69">
        <v>205700</v>
      </c>
      <c r="F90" s="69">
        <v>0</v>
      </c>
      <c r="G90" s="69">
        <v>0</v>
      </c>
      <c r="H90" s="6">
        <v>205700</v>
      </c>
      <c r="I90" s="6">
        <v>20600</v>
      </c>
      <c r="J90" s="6">
        <v>575</v>
      </c>
      <c r="K90" s="6">
        <v>16663800</v>
      </c>
      <c r="L90" s="93"/>
    </row>
    <row r="91" spans="1:12" s="94" customFormat="1" ht="17.25" customHeight="1" x14ac:dyDescent="0.15">
      <c r="A91" s="7">
        <v>2025.04</v>
      </c>
      <c r="B91" s="69">
        <v>2</v>
      </c>
      <c r="C91" s="69">
        <v>55000</v>
      </c>
      <c r="D91" s="69">
        <v>2</v>
      </c>
      <c r="E91" s="69">
        <v>105000</v>
      </c>
      <c r="F91" s="69">
        <v>0</v>
      </c>
      <c r="G91" s="69">
        <v>0</v>
      </c>
      <c r="H91" s="6">
        <v>105000</v>
      </c>
      <c r="I91" s="6">
        <v>-50000</v>
      </c>
      <c r="J91" s="6">
        <v>575</v>
      </c>
      <c r="K91" s="6">
        <v>16613800</v>
      </c>
      <c r="L91" s="93"/>
    </row>
    <row r="92" spans="1:12" s="94" customFormat="1" ht="17.25" customHeight="1" x14ac:dyDescent="0.15">
      <c r="A92" s="7">
        <v>2025.05</v>
      </c>
      <c r="B92" s="69">
        <v>5</v>
      </c>
      <c r="C92" s="69">
        <v>75000</v>
      </c>
      <c r="D92" s="69">
        <v>2</v>
      </c>
      <c r="E92" s="69">
        <v>105000</v>
      </c>
      <c r="F92" s="69">
        <v>0</v>
      </c>
      <c r="G92" s="69">
        <v>0</v>
      </c>
      <c r="H92" s="6">
        <v>105000</v>
      </c>
      <c r="I92" s="6">
        <v>-30000</v>
      </c>
      <c r="J92" s="6">
        <v>578</v>
      </c>
      <c r="K92" s="6">
        <v>16583800</v>
      </c>
      <c r="L92" s="93"/>
    </row>
    <row r="93" spans="1:12" s="94" customFormat="1" ht="17.25" customHeight="1" x14ac:dyDescent="0.15">
      <c r="A93" s="7">
        <v>2025.06</v>
      </c>
      <c r="B93" s="69">
        <v>5</v>
      </c>
      <c r="C93" s="69">
        <v>304000</v>
      </c>
      <c r="D93" s="69">
        <v>5</v>
      </c>
      <c r="E93" s="69">
        <v>355000</v>
      </c>
      <c r="F93" s="69">
        <v>0</v>
      </c>
      <c r="G93" s="69">
        <v>0</v>
      </c>
      <c r="H93" s="6">
        <v>355000</v>
      </c>
      <c r="I93" s="6">
        <v>-51000</v>
      </c>
      <c r="J93" s="6">
        <v>578</v>
      </c>
      <c r="K93" s="6">
        <v>16532800</v>
      </c>
      <c r="L93" s="93"/>
    </row>
    <row r="94" spans="1:12" s="94" customFormat="1" ht="17.25" customHeight="1" x14ac:dyDescent="0.15">
      <c r="A94" s="7">
        <v>2025.07</v>
      </c>
      <c r="B94" s="69">
        <v>6</v>
      </c>
      <c r="C94" s="69">
        <v>204000</v>
      </c>
      <c r="D94" s="69">
        <v>3</v>
      </c>
      <c r="E94" s="69">
        <v>185000</v>
      </c>
      <c r="F94" s="69">
        <v>0</v>
      </c>
      <c r="G94" s="69">
        <v>0</v>
      </c>
      <c r="H94" s="6">
        <v>185000</v>
      </c>
      <c r="I94" s="6">
        <v>19000</v>
      </c>
      <c r="J94" s="6">
        <v>581</v>
      </c>
      <c r="K94" s="6">
        <v>16551800</v>
      </c>
      <c r="L94" s="93"/>
    </row>
    <row r="95" spans="1:12" s="94" customFormat="1" ht="17.25" customHeight="1" x14ac:dyDescent="0.15">
      <c r="A95" s="7">
        <v>2025.08</v>
      </c>
      <c r="B95" s="69">
        <v>3</v>
      </c>
      <c r="C95" s="69">
        <v>54000</v>
      </c>
      <c r="D95" s="69">
        <v>3</v>
      </c>
      <c r="E95" s="69">
        <v>180000</v>
      </c>
      <c r="F95" s="69">
        <v>0</v>
      </c>
      <c r="G95" s="69">
        <v>0</v>
      </c>
      <c r="H95" s="6">
        <v>180000</v>
      </c>
      <c r="I95" s="6">
        <v>-126000</v>
      </c>
      <c r="J95" s="6">
        <v>581</v>
      </c>
      <c r="K95" s="6">
        <v>16425800</v>
      </c>
      <c r="L95" s="93"/>
    </row>
    <row r="96" spans="1:12" s="94" customFormat="1" ht="17.25" customHeight="1" x14ac:dyDescent="0.15">
      <c r="A96" s="7">
        <v>2025.09</v>
      </c>
      <c r="B96" s="69">
        <v>6</v>
      </c>
      <c r="C96" s="69">
        <v>204000</v>
      </c>
      <c r="D96" s="69">
        <v>4</v>
      </c>
      <c r="E96" s="69">
        <v>175000</v>
      </c>
      <c r="F96" s="69">
        <v>0</v>
      </c>
      <c r="G96" s="69">
        <v>0</v>
      </c>
      <c r="H96" s="6">
        <v>175000</v>
      </c>
      <c r="I96" s="6">
        <v>29000</v>
      </c>
      <c r="J96" s="6">
        <v>583</v>
      </c>
      <c r="K96" s="6">
        <v>16454800</v>
      </c>
      <c r="L96" s="93"/>
    </row>
    <row r="97" spans="1:12" s="94" customFormat="1" ht="17.25" customHeight="1" x14ac:dyDescent="0.15">
      <c r="A97" s="154" t="s">
        <v>307</v>
      </c>
      <c r="B97" s="69">
        <v>6</v>
      </c>
      <c r="C97" s="69">
        <v>129000</v>
      </c>
      <c r="D97" s="69">
        <v>3</v>
      </c>
      <c r="E97" s="69">
        <v>135000</v>
      </c>
      <c r="F97" s="69">
        <v>0</v>
      </c>
      <c r="G97" s="69">
        <v>0</v>
      </c>
      <c r="H97" s="6">
        <v>135000</v>
      </c>
      <c r="I97" s="6">
        <v>-6000</v>
      </c>
      <c r="J97" s="6">
        <v>586</v>
      </c>
      <c r="K97" s="6">
        <v>16448800</v>
      </c>
      <c r="L97" s="93"/>
    </row>
    <row r="98" spans="1:12" s="94" customFormat="1" ht="17.25" customHeight="1" x14ac:dyDescent="0.15">
      <c r="A98" s="7">
        <v>2025.11</v>
      </c>
      <c r="B98" s="69">
        <v>6</v>
      </c>
      <c r="C98" s="69">
        <v>229000</v>
      </c>
      <c r="D98" s="69">
        <v>3</v>
      </c>
      <c r="E98" s="69">
        <v>250000</v>
      </c>
      <c r="F98" s="69">
        <v>0</v>
      </c>
      <c r="G98" s="69">
        <v>0</v>
      </c>
      <c r="H98" s="6">
        <v>250000</v>
      </c>
      <c r="I98" s="6">
        <v>-21000</v>
      </c>
      <c r="J98" s="6">
        <v>589</v>
      </c>
      <c r="K98" s="6">
        <v>16427800</v>
      </c>
      <c r="L98" s="93"/>
    </row>
    <row r="99" spans="1:12" s="94" customFormat="1" ht="17.25" hidden="1" customHeight="1" x14ac:dyDescent="0.15">
      <c r="A99" s="7">
        <v>2025.12</v>
      </c>
      <c r="B99" s="69"/>
      <c r="C99" s="69"/>
      <c r="D99" s="69"/>
      <c r="E99" s="69"/>
      <c r="F99" s="69"/>
      <c r="G99" s="69"/>
      <c r="H99" s="6"/>
      <c r="I99" s="6"/>
      <c r="J99" s="6"/>
      <c r="K99" s="6"/>
      <c r="L99" s="93"/>
    </row>
    <row r="100" spans="1:12" s="94" customFormat="1" ht="17.25" hidden="1" customHeight="1" x14ac:dyDescent="0.15">
      <c r="A100" s="7">
        <v>2026.01</v>
      </c>
      <c r="B100" s="69"/>
      <c r="C100" s="69"/>
      <c r="D100" s="69"/>
      <c r="E100" s="69"/>
      <c r="F100" s="69"/>
      <c r="G100" s="69"/>
      <c r="H100" s="6"/>
      <c r="I100" s="6"/>
      <c r="J100" s="6"/>
      <c r="K100" s="6"/>
      <c r="L100" s="93"/>
    </row>
    <row r="101" spans="1:12" s="94" customFormat="1" ht="17.25" hidden="1" customHeight="1" x14ac:dyDescent="0.15">
      <c r="A101" s="7">
        <v>2026.02</v>
      </c>
      <c r="B101" s="69"/>
      <c r="C101" s="69"/>
      <c r="D101" s="69"/>
      <c r="E101" s="69"/>
      <c r="F101" s="69"/>
      <c r="G101" s="69"/>
      <c r="H101" s="6"/>
      <c r="I101" s="6"/>
      <c r="J101" s="6"/>
      <c r="K101" s="6"/>
      <c r="L101" s="93"/>
    </row>
    <row r="102" spans="1:12" s="94" customFormat="1" ht="17.25" hidden="1" customHeight="1" x14ac:dyDescent="0.15">
      <c r="A102" s="7">
        <v>2026.03</v>
      </c>
      <c r="B102" s="69"/>
      <c r="C102" s="69"/>
      <c r="D102" s="69"/>
      <c r="E102" s="69"/>
      <c r="F102" s="69"/>
      <c r="G102" s="69"/>
      <c r="H102" s="6"/>
      <c r="I102" s="6"/>
      <c r="J102" s="6"/>
      <c r="K102" s="6"/>
      <c r="L102" s="93"/>
    </row>
    <row r="103" spans="1:12" ht="17.25" customHeight="1" x14ac:dyDescent="0.15">
      <c r="B103" s="80" t="s">
        <v>5</v>
      </c>
      <c r="C103" s="3" t="s">
        <v>197</v>
      </c>
      <c r="K103" s="71"/>
    </row>
    <row r="104" spans="1:12" ht="17.25" customHeight="1" x14ac:dyDescent="0.15">
      <c r="B104" s="80"/>
      <c r="C104" s="81" t="s">
        <v>199</v>
      </c>
    </row>
    <row r="105" spans="1:12" ht="17.25" customHeight="1" x14ac:dyDescent="0.15">
      <c r="C105" s="81" t="s">
        <v>200</v>
      </c>
    </row>
    <row r="106" spans="1:12" s="86" customFormat="1" ht="17.25" customHeight="1" x14ac:dyDescent="0.15">
      <c r="A106" s="79"/>
      <c r="B106" s="81"/>
      <c r="C106" s="81" t="s">
        <v>201</v>
      </c>
      <c r="D106" s="81"/>
      <c r="E106" s="81"/>
      <c r="F106" s="81"/>
      <c r="G106" s="81"/>
      <c r="H106" s="81"/>
      <c r="I106" s="81"/>
      <c r="J106" s="81"/>
      <c r="K106" s="81"/>
      <c r="L106" s="85"/>
    </row>
    <row r="107" spans="1:12" s="86" customFormat="1" ht="17.25" customHeight="1" x14ac:dyDescent="0.15">
      <c r="A107" s="83"/>
      <c r="B107" s="81"/>
      <c r="C107" s="81"/>
      <c r="D107" s="81"/>
      <c r="E107" s="81"/>
      <c r="F107" s="81"/>
      <c r="G107" s="81"/>
      <c r="H107" s="81"/>
      <c r="I107" s="81"/>
      <c r="J107" s="81"/>
      <c r="K107" s="81"/>
      <c r="L107" s="85"/>
    </row>
    <row r="108" spans="1:12" s="86" customFormat="1" ht="17.25" customHeight="1" x14ac:dyDescent="0.15">
      <c r="A108" s="83"/>
      <c r="B108" s="84" t="s">
        <v>93</v>
      </c>
      <c r="C108" s="124" t="s">
        <v>94</v>
      </c>
      <c r="D108" s="85"/>
      <c r="E108" s="108"/>
      <c r="F108" s="108"/>
      <c r="G108" s="108"/>
      <c r="H108" s="85"/>
      <c r="I108" s="85"/>
      <c r="J108" s="85"/>
      <c r="K108" s="85"/>
      <c r="L108" s="85"/>
    </row>
    <row r="109" spans="1:12" ht="17.25" customHeight="1" x14ac:dyDescent="0.15">
      <c r="A109" s="83"/>
      <c r="B109" s="85"/>
      <c r="C109" s="85" t="s">
        <v>95</v>
      </c>
      <c r="D109" s="85"/>
      <c r="E109" s="85"/>
      <c r="F109" s="85"/>
      <c r="G109" s="85"/>
      <c r="H109" s="85"/>
      <c r="I109" s="85"/>
      <c r="J109" s="85"/>
      <c r="K109" s="85"/>
    </row>
    <row r="110" spans="1:12" ht="17.25" customHeight="1" x14ac:dyDescent="0.15">
      <c r="A110" s="82"/>
      <c r="B110" s="85"/>
      <c r="C110" s="85" t="s">
        <v>96</v>
      </c>
      <c r="D110" s="85"/>
      <c r="E110" s="85"/>
      <c r="F110" s="85"/>
      <c r="G110" s="85"/>
      <c r="H110" s="85"/>
      <c r="I110" s="85"/>
      <c r="J110" s="85"/>
      <c r="K110" s="85"/>
      <c r="L110" s="82"/>
    </row>
    <row r="111" spans="1:12" ht="17.25" customHeight="1" x14ac:dyDescent="0.15">
      <c r="A111" s="82"/>
      <c r="L111" s="82"/>
    </row>
    <row r="112" spans="1:12" ht="17.25" customHeight="1" x14ac:dyDescent="0.15">
      <c r="A112" s="82"/>
      <c r="L112" s="82"/>
    </row>
  </sheetData>
  <mergeCells count="5">
    <mergeCell ref="H3:H4"/>
    <mergeCell ref="J3:K3"/>
    <mergeCell ref="B3:C3"/>
    <mergeCell ref="D3:G3"/>
    <mergeCell ref="I3:I4"/>
  </mergeCells>
  <phoneticPr fontId="2"/>
  <printOptions horizontalCentered="1"/>
  <pageMargins left="0" right="0" top="0.39370078740157483" bottom="0.19685039370078741" header="0.51181102362204722" footer="0.23"/>
  <pageSetup paperSize="9" scale="85" orientation="landscape" r:id="rId1"/>
  <headerFooter alignWithMargins="0"/>
  <ignoredErrors>
    <ignoredError sqref="A19:A32" numberStoredAsText="1"/>
    <ignoredError sqref="B12:I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881E-4B7E-4AEC-B50C-F309D1339A7D}">
  <dimension ref="A1:L377"/>
  <sheetViews>
    <sheetView zoomScale="75" zoomScaleNormal="75" workbookViewId="0">
      <pane xSplit="1" ySplit="4" topLeftCell="B79"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79" customWidth="1"/>
    <col min="2" max="2" width="8.625" style="81" customWidth="1"/>
    <col min="3" max="3" width="18.125" style="81" customWidth="1"/>
    <col min="4" max="4" width="8.625" style="81" customWidth="1"/>
    <col min="5" max="5" width="17.875" style="81" customWidth="1"/>
    <col min="6" max="6" width="14.25" style="81" customWidth="1"/>
    <col min="7" max="7" width="15.375" style="81" customWidth="1"/>
    <col min="8" max="9" width="17.75" style="81" customWidth="1"/>
    <col min="10" max="10" width="9.125" style="81" customWidth="1"/>
    <col min="11" max="11" width="21.125" style="81" customWidth="1"/>
    <col min="12" max="12" width="9" style="81"/>
    <col min="13" max="16384" width="9" style="82"/>
  </cols>
  <sheetData>
    <row r="1" spans="1:12" ht="16.5" customHeight="1" x14ac:dyDescent="0.15">
      <c r="A1" s="81"/>
      <c r="B1" s="2" t="s">
        <v>16</v>
      </c>
      <c r="C1" s="3"/>
      <c r="D1" s="3"/>
      <c r="E1" s="3"/>
      <c r="F1" s="3"/>
      <c r="G1" s="3"/>
      <c r="H1" s="3"/>
      <c r="I1" s="3"/>
      <c r="J1" s="3" t="s">
        <v>0</v>
      </c>
      <c r="K1" s="3" t="s">
        <v>0</v>
      </c>
    </row>
    <row r="2" spans="1:12" s="86" customFormat="1" ht="16.5" customHeight="1" x14ac:dyDescent="0.15">
      <c r="A2" s="85"/>
      <c r="B2" s="31" t="s">
        <v>97</v>
      </c>
      <c r="C2" s="26"/>
      <c r="D2" s="26"/>
      <c r="E2" s="26"/>
      <c r="F2" s="26"/>
      <c r="G2" s="26"/>
      <c r="H2" s="26"/>
      <c r="I2" s="26"/>
      <c r="J2" s="26"/>
      <c r="K2" s="26"/>
      <c r="L2" s="85"/>
    </row>
    <row r="3" spans="1:12" ht="40.5" customHeight="1" x14ac:dyDescent="0.15">
      <c r="A3" s="67" t="s">
        <v>195</v>
      </c>
      <c r="B3" s="170" t="s">
        <v>98</v>
      </c>
      <c r="C3" s="171"/>
      <c r="D3" s="175" t="s">
        <v>99</v>
      </c>
      <c r="E3" s="176"/>
      <c r="F3" s="176"/>
      <c r="G3" s="176"/>
      <c r="H3" s="166" t="s">
        <v>100</v>
      </c>
      <c r="I3" s="166" t="s">
        <v>101</v>
      </c>
      <c r="J3" s="166" t="s">
        <v>31</v>
      </c>
      <c r="K3" s="167"/>
    </row>
    <row r="4" spans="1:12" ht="41.25" customHeight="1" x14ac:dyDescent="0.15">
      <c r="A4" s="22" t="s">
        <v>25</v>
      </c>
      <c r="B4" s="114" t="s">
        <v>80</v>
      </c>
      <c r="C4" s="115" t="s">
        <v>81</v>
      </c>
      <c r="D4" s="115" t="s">
        <v>80</v>
      </c>
      <c r="E4" s="115" t="s">
        <v>82</v>
      </c>
      <c r="F4" s="115" t="s">
        <v>83</v>
      </c>
      <c r="G4" s="115" t="s">
        <v>84</v>
      </c>
      <c r="H4" s="177"/>
      <c r="I4" s="178"/>
      <c r="J4" s="21" t="s">
        <v>80</v>
      </c>
      <c r="K4" s="21" t="s">
        <v>85</v>
      </c>
    </row>
    <row r="5" spans="1:12" s="94" customFormat="1" ht="17.25" customHeight="1" x14ac:dyDescent="0.15">
      <c r="A5" s="44" t="s">
        <v>26</v>
      </c>
      <c r="B5" s="75"/>
      <c r="C5" s="75"/>
      <c r="D5" s="75"/>
      <c r="E5" s="75"/>
      <c r="F5" s="75"/>
      <c r="G5" s="75"/>
      <c r="H5" s="75"/>
      <c r="I5" s="75"/>
      <c r="J5" s="75"/>
      <c r="K5" s="76"/>
      <c r="L5" s="93"/>
    </row>
    <row r="6" spans="1:12" s="4" customFormat="1" ht="17.25" customHeight="1" x14ac:dyDescent="0.15">
      <c r="A6" s="7" t="s">
        <v>249</v>
      </c>
      <c r="B6" s="144">
        <f>SUM(B28:B39)</f>
        <v>274</v>
      </c>
      <c r="C6" s="144">
        <f t="shared" ref="C6:I6" si="0">SUM(C28:C39)</f>
        <v>6023800</v>
      </c>
      <c r="D6" s="144">
        <f t="shared" si="0"/>
        <v>2908</v>
      </c>
      <c r="E6" s="144">
        <f t="shared" si="0"/>
        <v>1706715</v>
      </c>
      <c r="F6" s="144">
        <f t="shared" si="0"/>
        <v>1184411</v>
      </c>
      <c r="G6" s="145">
        <f t="shared" si="0"/>
        <v>0</v>
      </c>
      <c r="H6" s="144">
        <f t="shared" si="0"/>
        <v>2891127</v>
      </c>
      <c r="I6" s="144">
        <f t="shared" si="0"/>
        <v>3132660</v>
      </c>
      <c r="J6" s="146">
        <f>J39</f>
        <v>2146</v>
      </c>
      <c r="K6" s="146">
        <f>K39</f>
        <v>42697560</v>
      </c>
      <c r="L6" s="78"/>
    </row>
    <row r="7" spans="1:12" s="4" customFormat="1" ht="17.25" customHeight="1" x14ac:dyDescent="0.15">
      <c r="A7" s="7" t="s">
        <v>265</v>
      </c>
      <c r="B7" s="144">
        <f>SUM(B40:B51)</f>
        <v>196</v>
      </c>
      <c r="C7" s="144">
        <f t="shared" ref="C7:I7" si="1">SUM(C40:C51)</f>
        <v>4442200</v>
      </c>
      <c r="D7" s="144">
        <f t="shared" si="1"/>
        <v>3003</v>
      </c>
      <c r="E7" s="144">
        <f t="shared" si="1"/>
        <v>2093609</v>
      </c>
      <c r="F7" s="144">
        <f t="shared" si="1"/>
        <v>1277859</v>
      </c>
      <c r="G7" s="145">
        <f t="shared" si="1"/>
        <v>0</v>
      </c>
      <c r="H7" s="144">
        <f t="shared" si="1"/>
        <v>3371469</v>
      </c>
      <c r="I7" s="144">
        <f t="shared" si="1"/>
        <v>1070720</v>
      </c>
      <c r="J7" s="146">
        <f>J51</f>
        <v>2223</v>
      </c>
      <c r="K7" s="146">
        <f>K51</f>
        <v>43768282</v>
      </c>
      <c r="L7" s="78"/>
    </row>
    <row r="8" spans="1:12" s="4" customFormat="1" ht="17.25" customHeight="1" x14ac:dyDescent="0.15">
      <c r="A8" s="7" t="s">
        <v>284</v>
      </c>
      <c r="B8" s="144">
        <f>SUM(B52:B63)</f>
        <v>211</v>
      </c>
      <c r="C8" s="144">
        <f t="shared" ref="C8:I8" si="2">SUM(C52:C63)</f>
        <v>3702100</v>
      </c>
      <c r="D8" s="144">
        <f t="shared" si="2"/>
        <v>2950</v>
      </c>
      <c r="E8" s="144">
        <f t="shared" si="2"/>
        <v>2670756</v>
      </c>
      <c r="F8" s="144">
        <f t="shared" si="2"/>
        <v>1212340</v>
      </c>
      <c r="G8" s="145">
        <f t="shared" si="2"/>
        <v>0</v>
      </c>
      <c r="H8" s="144">
        <f t="shared" si="2"/>
        <v>3883097</v>
      </c>
      <c r="I8" s="144">
        <f t="shared" si="2"/>
        <v>-181005</v>
      </c>
      <c r="J8" s="146">
        <f>J63</f>
        <v>2281</v>
      </c>
      <c r="K8" s="146">
        <f>K63</f>
        <v>43587274</v>
      </c>
      <c r="L8" s="78"/>
    </row>
    <row r="9" spans="1:12" s="4" customFormat="1" ht="17.25" customHeight="1" x14ac:dyDescent="0.15">
      <c r="A9" s="7" t="s">
        <v>296</v>
      </c>
      <c r="B9" s="144">
        <f>SUM(B64:B75)</f>
        <v>204</v>
      </c>
      <c r="C9" s="144">
        <f t="shared" ref="C9:I9" si="3">SUM(C64:C75)</f>
        <v>3148400</v>
      </c>
      <c r="D9" s="144">
        <f t="shared" si="3"/>
        <v>2796</v>
      </c>
      <c r="E9" s="144">
        <f t="shared" si="3"/>
        <v>2784970</v>
      </c>
      <c r="F9" s="144">
        <f t="shared" si="3"/>
        <v>1046985</v>
      </c>
      <c r="G9" s="144">
        <f t="shared" si="3"/>
        <v>0</v>
      </c>
      <c r="H9" s="144">
        <f t="shared" si="3"/>
        <v>3831956</v>
      </c>
      <c r="I9" s="144">
        <f t="shared" si="3"/>
        <v>-683562</v>
      </c>
      <c r="J9" s="146">
        <f>J75</f>
        <v>2315</v>
      </c>
      <c r="K9" s="146">
        <f>K75</f>
        <v>42903709</v>
      </c>
      <c r="L9" s="78"/>
    </row>
    <row r="10" spans="1:12" s="4" customFormat="1" ht="17.25" customHeight="1" x14ac:dyDescent="0.15">
      <c r="A10" s="7" t="s">
        <v>302</v>
      </c>
      <c r="B10" s="144">
        <f t="shared" ref="B10:I10" si="4">SUM(B76:B87)</f>
        <v>159</v>
      </c>
      <c r="C10" s="144">
        <f t="shared" si="4"/>
        <v>2498570</v>
      </c>
      <c r="D10" s="144">
        <f t="shared" si="4"/>
        <v>2662</v>
      </c>
      <c r="E10" s="144">
        <f t="shared" si="4"/>
        <v>2444166</v>
      </c>
      <c r="F10" s="144">
        <f t="shared" si="4"/>
        <v>1026453</v>
      </c>
      <c r="G10" s="144">
        <f t="shared" si="4"/>
        <v>0</v>
      </c>
      <c r="H10" s="144">
        <f t="shared" si="4"/>
        <v>3470621</v>
      </c>
      <c r="I10" s="144">
        <f t="shared" si="4"/>
        <v>-972057</v>
      </c>
      <c r="J10" s="146">
        <f>J87</f>
        <v>2327</v>
      </c>
      <c r="K10" s="146">
        <f>K87</f>
        <v>41931648</v>
      </c>
      <c r="L10" s="78"/>
    </row>
    <row r="11" spans="1:12" s="94" customFormat="1" ht="18" customHeight="1" x14ac:dyDescent="0.15">
      <c r="A11" s="44"/>
      <c r="B11" s="144"/>
      <c r="C11" s="144"/>
      <c r="D11" s="144"/>
      <c r="E11" s="144"/>
      <c r="F11" s="144"/>
      <c r="G11" s="145"/>
      <c r="H11" s="144"/>
      <c r="I11" s="144"/>
      <c r="J11" s="146"/>
      <c r="K11" s="146"/>
      <c r="L11" s="93"/>
    </row>
    <row r="12" spans="1:12" s="4" customFormat="1" ht="17.25" customHeight="1" x14ac:dyDescent="0.15">
      <c r="A12" s="7" t="s">
        <v>172</v>
      </c>
      <c r="B12" s="144">
        <f>SUM(B19:B30)</f>
        <v>233</v>
      </c>
      <c r="C12" s="144">
        <f t="shared" ref="C12:I12" si="5">SUM(C19:C30)</f>
        <v>4961600</v>
      </c>
      <c r="D12" s="144">
        <f t="shared" si="5"/>
        <v>2819</v>
      </c>
      <c r="E12" s="144">
        <f t="shared" si="5"/>
        <v>1936165</v>
      </c>
      <c r="F12" s="144">
        <f t="shared" si="5"/>
        <v>1117325</v>
      </c>
      <c r="G12" s="145">
        <f t="shared" si="5"/>
        <v>0</v>
      </c>
      <c r="H12" s="144">
        <f t="shared" si="5"/>
        <v>3053490</v>
      </c>
      <c r="I12" s="144">
        <f t="shared" si="5"/>
        <v>1908101</v>
      </c>
      <c r="J12" s="146">
        <f>J30</f>
        <v>1991</v>
      </c>
      <c r="K12" s="146">
        <f>K30</f>
        <v>39726214</v>
      </c>
      <c r="L12" s="78"/>
    </row>
    <row r="13" spans="1:12" s="4" customFormat="1" ht="17.25" customHeight="1" x14ac:dyDescent="0.15">
      <c r="A13" s="7" t="s">
        <v>251</v>
      </c>
      <c r="B13" s="144">
        <f>SUM(B31:B42)</f>
        <v>281</v>
      </c>
      <c r="C13" s="144">
        <f t="shared" ref="C13:I13" si="6">SUM(C31:C42)</f>
        <v>6296500</v>
      </c>
      <c r="D13" s="144">
        <f t="shared" si="6"/>
        <v>2945</v>
      </c>
      <c r="E13" s="144">
        <f t="shared" si="6"/>
        <v>1756015</v>
      </c>
      <c r="F13" s="144">
        <f t="shared" si="6"/>
        <v>1222149</v>
      </c>
      <c r="G13" s="145">
        <f t="shared" si="6"/>
        <v>0</v>
      </c>
      <c r="H13" s="144">
        <f t="shared" si="6"/>
        <v>2978165</v>
      </c>
      <c r="I13" s="144">
        <f t="shared" si="6"/>
        <v>3318322</v>
      </c>
      <c r="J13" s="146">
        <f>J42</f>
        <v>2174</v>
      </c>
      <c r="K13" s="146">
        <f>K42</f>
        <v>43244539</v>
      </c>
      <c r="L13" s="78"/>
    </row>
    <row r="14" spans="1:12" s="4" customFormat="1" ht="17.25" customHeight="1" x14ac:dyDescent="0.15">
      <c r="A14" s="7" t="s">
        <v>266</v>
      </c>
      <c r="B14" s="144">
        <f t="shared" ref="B14:I14" si="7">SUM(B43:B54)</f>
        <v>206</v>
      </c>
      <c r="C14" s="144">
        <f t="shared" si="7"/>
        <v>4114000</v>
      </c>
      <c r="D14" s="144">
        <f t="shared" si="7"/>
        <v>3013</v>
      </c>
      <c r="E14" s="144">
        <f t="shared" si="7"/>
        <v>2199609</v>
      </c>
      <c r="F14" s="144">
        <f t="shared" si="7"/>
        <v>1275751</v>
      </c>
      <c r="G14" s="145">
        <f t="shared" si="7"/>
        <v>0</v>
      </c>
      <c r="H14" s="144">
        <f t="shared" si="7"/>
        <v>3475361</v>
      </c>
      <c r="I14" s="144">
        <f t="shared" si="7"/>
        <v>638628</v>
      </c>
      <c r="J14" s="146">
        <f>J54</f>
        <v>2250</v>
      </c>
      <c r="K14" s="146">
        <f>K54</f>
        <v>43883168</v>
      </c>
      <c r="L14" s="78"/>
    </row>
    <row r="15" spans="1:12" s="4" customFormat="1" ht="17.25" customHeight="1" x14ac:dyDescent="0.15">
      <c r="A15" s="7" t="s">
        <v>285</v>
      </c>
      <c r="B15" s="129">
        <f>SUM(B55:B66)</f>
        <v>201</v>
      </c>
      <c r="C15" s="129">
        <f>SUM(C55:C66)</f>
        <v>3529100</v>
      </c>
      <c r="D15" s="129">
        <f t="shared" ref="D15:I15" si="8">SUM(D55:D66)</f>
        <v>2919</v>
      </c>
      <c r="E15" s="129">
        <f t="shared" si="8"/>
        <v>2727256</v>
      </c>
      <c r="F15" s="129">
        <f t="shared" si="8"/>
        <v>1161427</v>
      </c>
      <c r="G15" s="129">
        <f t="shared" si="8"/>
        <v>0</v>
      </c>
      <c r="H15" s="129">
        <f t="shared" si="8"/>
        <v>3888684</v>
      </c>
      <c r="I15" s="129">
        <f t="shared" si="8"/>
        <v>-359591</v>
      </c>
      <c r="J15" s="129">
        <f>J66</f>
        <v>2296</v>
      </c>
      <c r="K15" s="129">
        <f>K66</f>
        <v>43523574</v>
      </c>
      <c r="L15" s="78"/>
    </row>
    <row r="16" spans="1:12" s="4" customFormat="1" ht="17.25" customHeight="1" x14ac:dyDescent="0.15">
      <c r="A16" s="7" t="s">
        <v>298</v>
      </c>
      <c r="B16" s="5">
        <f>SUM(B67:B78)</f>
        <v>181</v>
      </c>
      <c r="C16" s="5">
        <f t="shared" ref="C16:I16" si="9">SUM(C67:C78)</f>
        <v>2868000</v>
      </c>
      <c r="D16" s="5">
        <f t="shared" si="9"/>
        <v>2752</v>
      </c>
      <c r="E16" s="5">
        <f t="shared" si="9"/>
        <v>2777370</v>
      </c>
      <c r="F16" s="5">
        <f t="shared" si="9"/>
        <v>1038920</v>
      </c>
      <c r="G16" s="5">
        <f t="shared" si="9"/>
        <v>0</v>
      </c>
      <c r="H16" s="5">
        <f t="shared" si="9"/>
        <v>3816291</v>
      </c>
      <c r="I16" s="5">
        <f t="shared" si="9"/>
        <v>-948296</v>
      </c>
      <c r="J16" s="5">
        <f>J78</f>
        <v>2303</v>
      </c>
      <c r="K16" s="5">
        <f>K78</f>
        <v>42575273</v>
      </c>
      <c r="L16" s="78"/>
    </row>
    <row r="17" spans="1:12" s="4" customFormat="1" ht="17.25" customHeight="1" x14ac:dyDescent="0.15">
      <c r="A17" s="7" t="s">
        <v>305</v>
      </c>
      <c r="B17" s="5">
        <f>SUM(B79:B90)</f>
        <v>164</v>
      </c>
      <c r="C17" s="5">
        <f t="shared" ref="C17:I17" si="10">SUM(C79:C90)</f>
        <v>2470820</v>
      </c>
      <c r="D17" s="5">
        <f t="shared" si="10"/>
        <v>2650</v>
      </c>
      <c r="E17" s="5">
        <f t="shared" si="10"/>
        <v>2468766</v>
      </c>
      <c r="F17" s="5">
        <f t="shared" si="10"/>
        <v>1009200</v>
      </c>
      <c r="G17" s="5">
        <f t="shared" si="10"/>
        <v>0</v>
      </c>
      <c r="H17" s="5">
        <f t="shared" si="10"/>
        <v>3477968</v>
      </c>
      <c r="I17" s="5">
        <f t="shared" si="10"/>
        <v>-1007154</v>
      </c>
      <c r="J17" s="5">
        <f>J90</f>
        <v>2323</v>
      </c>
      <c r="K17" s="5">
        <f>K90</f>
        <v>41568116</v>
      </c>
      <c r="L17" s="78"/>
    </row>
    <row r="18" spans="1:12" s="94" customFormat="1" ht="17.25" customHeight="1" x14ac:dyDescent="0.15">
      <c r="A18" s="44" t="s">
        <v>27</v>
      </c>
      <c r="B18" s="147"/>
      <c r="C18" s="147"/>
      <c r="D18" s="147"/>
      <c r="E18" s="147"/>
      <c r="F18" s="147"/>
      <c r="G18" s="147"/>
      <c r="H18" s="147"/>
      <c r="I18" s="147"/>
      <c r="J18" s="147"/>
      <c r="K18" s="148"/>
      <c r="L18" s="93"/>
    </row>
    <row r="19" spans="1:12" s="94" customFormat="1" ht="17.25" customHeight="1" x14ac:dyDescent="0.15">
      <c r="A19" s="7" t="s">
        <v>173</v>
      </c>
      <c r="B19" s="144">
        <v>24</v>
      </c>
      <c r="C19" s="144">
        <v>563700</v>
      </c>
      <c r="D19" s="145">
        <v>225</v>
      </c>
      <c r="E19" s="145">
        <v>60545</v>
      </c>
      <c r="F19" s="145">
        <v>90654</v>
      </c>
      <c r="G19" s="145">
        <v>0</v>
      </c>
      <c r="H19" s="145">
        <v>151199</v>
      </c>
      <c r="I19" s="144">
        <v>412500</v>
      </c>
      <c r="J19" s="144">
        <v>1885</v>
      </c>
      <c r="K19" s="144">
        <v>38230614</v>
      </c>
      <c r="L19" s="93"/>
    </row>
    <row r="20" spans="1:12" s="94" customFormat="1" ht="17.25" customHeight="1" x14ac:dyDescent="0.15">
      <c r="A20" s="7" t="s">
        <v>161</v>
      </c>
      <c r="B20" s="145">
        <v>19</v>
      </c>
      <c r="C20" s="145">
        <v>496500</v>
      </c>
      <c r="D20" s="145">
        <v>223</v>
      </c>
      <c r="E20" s="145">
        <v>80000</v>
      </c>
      <c r="F20" s="145">
        <v>104126</v>
      </c>
      <c r="G20" s="145">
        <v>0</v>
      </c>
      <c r="H20" s="145">
        <v>184126</v>
      </c>
      <c r="I20" s="145">
        <v>312373</v>
      </c>
      <c r="J20" s="144">
        <v>1902</v>
      </c>
      <c r="K20" s="144">
        <v>38542987</v>
      </c>
      <c r="L20" s="93"/>
    </row>
    <row r="21" spans="1:12" s="94" customFormat="1" ht="17.25" customHeight="1" x14ac:dyDescent="0.15">
      <c r="A21" s="7" t="s">
        <v>162</v>
      </c>
      <c r="B21" s="144">
        <v>21</v>
      </c>
      <c r="C21" s="144">
        <v>395900</v>
      </c>
      <c r="D21" s="144">
        <v>241</v>
      </c>
      <c r="E21" s="145">
        <v>302900</v>
      </c>
      <c r="F21" s="144">
        <v>87512</v>
      </c>
      <c r="G21" s="145">
        <v>0</v>
      </c>
      <c r="H21" s="144">
        <v>390412</v>
      </c>
      <c r="I21" s="144">
        <v>5487</v>
      </c>
      <c r="J21" s="144">
        <v>1905</v>
      </c>
      <c r="K21" s="144">
        <v>38548473</v>
      </c>
      <c r="L21" s="93"/>
    </row>
    <row r="22" spans="1:12" s="94" customFormat="1" ht="17.25" customHeight="1" x14ac:dyDescent="0.15">
      <c r="A22" s="7" t="s">
        <v>177</v>
      </c>
      <c r="B22" s="145">
        <v>28</v>
      </c>
      <c r="C22" s="145">
        <v>433900</v>
      </c>
      <c r="D22" s="144">
        <v>226</v>
      </c>
      <c r="E22" s="144">
        <v>38000</v>
      </c>
      <c r="F22" s="145">
        <v>87452</v>
      </c>
      <c r="G22" s="145">
        <v>0</v>
      </c>
      <c r="H22" s="144">
        <v>125452</v>
      </c>
      <c r="I22" s="144">
        <v>308448</v>
      </c>
      <c r="J22" s="144">
        <v>1930</v>
      </c>
      <c r="K22" s="144">
        <v>38856921</v>
      </c>
      <c r="L22" s="93"/>
    </row>
    <row r="23" spans="1:12" s="94" customFormat="1" ht="17.25" customHeight="1" x14ac:dyDescent="0.15">
      <c r="A23" s="7" t="s">
        <v>178</v>
      </c>
      <c r="B23" s="145">
        <v>15</v>
      </c>
      <c r="C23" s="145">
        <v>382600</v>
      </c>
      <c r="D23" s="145">
        <v>230</v>
      </c>
      <c r="E23" s="145">
        <v>102000</v>
      </c>
      <c r="F23" s="145">
        <v>85199</v>
      </c>
      <c r="G23" s="145">
        <v>0</v>
      </c>
      <c r="H23" s="145">
        <v>187199</v>
      </c>
      <c r="I23" s="145">
        <v>195400</v>
      </c>
      <c r="J23" s="144">
        <v>1940</v>
      </c>
      <c r="K23" s="144">
        <v>39052322</v>
      </c>
      <c r="L23" s="93"/>
    </row>
    <row r="24" spans="1:12" s="94" customFormat="1" ht="17.25" customHeight="1" x14ac:dyDescent="0.15">
      <c r="A24" s="7" t="s">
        <v>179</v>
      </c>
      <c r="B24" s="144">
        <v>19</v>
      </c>
      <c r="C24" s="144">
        <v>347300</v>
      </c>
      <c r="D24" s="144">
        <v>257</v>
      </c>
      <c r="E24" s="144">
        <v>503600</v>
      </c>
      <c r="F24" s="144">
        <v>105503</v>
      </c>
      <c r="G24" s="145">
        <v>0</v>
      </c>
      <c r="H24" s="144">
        <v>609103</v>
      </c>
      <c r="I24" s="144">
        <v>-261803</v>
      </c>
      <c r="J24" s="144">
        <v>1933</v>
      </c>
      <c r="K24" s="144">
        <v>38790517</v>
      </c>
      <c r="L24" s="93"/>
    </row>
    <row r="25" spans="1:12" s="94" customFormat="1" ht="17.25" customHeight="1" x14ac:dyDescent="0.15">
      <c r="A25" s="7" t="s">
        <v>180</v>
      </c>
      <c r="B25" s="145">
        <v>30</v>
      </c>
      <c r="C25" s="145">
        <v>555800</v>
      </c>
      <c r="D25" s="145">
        <v>228</v>
      </c>
      <c r="E25" s="145">
        <v>74220</v>
      </c>
      <c r="F25" s="145">
        <v>92615</v>
      </c>
      <c r="G25" s="145">
        <v>0</v>
      </c>
      <c r="H25" s="145">
        <v>166835</v>
      </c>
      <c r="I25" s="145">
        <v>388964</v>
      </c>
      <c r="J25" s="144">
        <v>1958</v>
      </c>
      <c r="K25" s="144">
        <v>39179482</v>
      </c>
      <c r="L25" s="93"/>
    </row>
    <row r="26" spans="1:12" s="94" customFormat="1" ht="17.25" customHeight="1" x14ac:dyDescent="0.15">
      <c r="A26" s="7" t="s">
        <v>181</v>
      </c>
      <c r="B26" s="145">
        <v>14</v>
      </c>
      <c r="C26" s="145">
        <v>425600</v>
      </c>
      <c r="D26" s="144">
        <v>229</v>
      </c>
      <c r="E26" s="144">
        <v>119500</v>
      </c>
      <c r="F26" s="145">
        <v>97940</v>
      </c>
      <c r="G26" s="145">
        <v>0</v>
      </c>
      <c r="H26" s="144">
        <v>217440</v>
      </c>
      <c r="I26" s="144">
        <v>208159</v>
      </c>
      <c r="J26" s="144">
        <v>1967</v>
      </c>
      <c r="K26" s="144">
        <v>39387642</v>
      </c>
      <c r="L26" s="93"/>
    </row>
    <row r="27" spans="1:12" s="94" customFormat="1" ht="17.25" customHeight="1" x14ac:dyDescent="0.15">
      <c r="A27" s="7" t="s">
        <v>182</v>
      </c>
      <c r="B27" s="144">
        <v>21</v>
      </c>
      <c r="C27" s="144">
        <v>391100</v>
      </c>
      <c r="D27" s="144">
        <v>249</v>
      </c>
      <c r="E27" s="144">
        <v>327200</v>
      </c>
      <c r="F27" s="144">
        <v>86643</v>
      </c>
      <c r="G27" s="145">
        <v>0</v>
      </c>
      <c r="H27" s="144">
        <v>413843</v>
      </c>
      <c r="I27" s="144">
        <v>-22743</v>
      </c>
      <c r="J27" s="144">
        <v>1966</v>
      </c>
      <c r="K27" s="144">
        <v>39364897</v>
      </c>
      <c r="L27" s="93"/>
    </row>
    <row r="28" spans="1:12" s="94" customFormat="1" ht="17.25" customHeight="1" x14ac:dyDescent="0.15">
      <c r="A28" s="7" t="s">
        <v>169</v>
      </c>
      <c r="B28" s="145">
        <v>12</v>
      </c>
      <c r="C28" s="145">
        <v>337100</v>
      </c>
      <c r="D28" s="145">
        <v>230</v>
      </c>
      <c r="E28" s="145">
        <v>40000</v>
      </c>
      <c r="F28" s="145">
        <v>84704</v>
      </c>
      <c r="G28" s="145">
        <v>0</v>
      </c>
      <c r="H28" s="145">
        <v>124704</v>
      </c>
      <c r="I28" s="145">
        <v>212395</v>
      </c>
      <c r="J28" s="144">
        <v>1976</v>
      </c>
      <c r="K28" s="144">
        <v>39577293</v>
      </c>
      <c r="L28" s="93"/>
    </row>
    <row r="29" spans="1:12" s="94" customFormat="1" ht="17.25" customHeight="1" x14ac:dyDescent="0.15">
      <c r="A29" s="7" t="s">
        <v>183</v>
      </c>
      <c r="B29" s="144">
        <v>20</v>
      </c>
      <c r="C29" s="144">
        <v>335400</v>
      </c>
      <c r="D29" s="145">
        <v>234</v>
      </c>
      <c r="E29" s="145">
        <v>89800</v>
      </c>
      <c r="F29" s="145">
        <v>87222</v>
      </c>
      <c r="G29" s="145">
        <v>0</v>
      </c>
      <c r="H29" s="145">
        <v>177022</v>
      </c>
      <c r="I29" s="144">
        <v>158377</v>
      </c>
      <c r="J29" s="144">
        <v>1991</v>
      </c>
      <c r="K29" s="144">
        <v>39735670</v>
      </c>
      <c r="L29" s="93"/>
    </row>
    <row r="30" spans="1:12" s="94" customFormat="1" ht="17.25" customHeight="1" x14ac:dyDescent="0.15">
      <c r="A30" s="7" t="s">
        <v>184</v>
      </c>
      <c r="B30" s="144">
        <v>10</v>
      </c>
      <c r="C30" s="144">
        <v>296700</v>
      </c>
      <c r="D30" s="144">
        <v>247</v>
      </c>
      <c r="E30" s="145">
        <v>198400</v>
      </c>
      <c r="F30" s="144">
        <v>107755</v>
      </c>
      <c r="G30" s="145">
        <v>0</v>
      </c>
      <c r="H30" s="144">
        <v>306155</v>
      </c>
      <c r="I30" s="144">
        <v>-9456</v>
      </c>
      <c r="J30" s="144">
        <v>1991</v>
      </c>
      <c r="K30" s="144">
        <v>39726214</v>
      </c>
      <c r="L30" s="93"/>
    </row>
    <row r="31" spans="1:12" s="94" customFormat="1" ht="17.25" customHeight="1" x14ac:dyDescent="0.15">
      <c r="A31" s="7" t="s">
        <v>214</v>
      </c>
      <c r="B31" s="144">
        <v>33</v>
      </c>
      <c r="C31" s="144">
        <v>624500</v>
      </c>
      <c r="D31" s="145">
        <v>237</v>
      </c>
      <c r="E31" s="145">
        <v>73739</v>
      </c>
      <c r="F31" s="145">
        <v>92366</v>
      </c>
      <c r="G31" s="145">
        <v>0</v>
      </c>
      <c r="H31" s="145">
        <v>166106</v>
      </c>
      <c r="I31" s="144">
        <v>458393</v>
      </c>
      <c r="J31" s="144">
        <v>2017</v>
      </c>
      <c r="K31" s="144">
        <v>40184608</v>
      </c>
      <c r="L31" s="93"/>
    </row>
    <row r="32" spans="1:12" s="94" customFormat="1" ht="17.25" customHeight="1" x14ac:dyDescent="0.15">
      <c r="A32" s="7" t="s">
        <v>216</v>
      </c>
      <c r="B32" s="145">
        <v>27</v>
      </c>
      <c r="C32" s="145">
        <v>555800</v>
      </c>
      <c r="D32" s="145">
        <v>233</v>
      </c>
      <c r="E32" s="145">
        <v>90000</v>
      </c>
      <c r="F32" s="145">
        <v>106083</v>
      </c>
      <c r="G32" s="145">
        <v>0</v>
      </c>
      <c r="H32" s="145">
        <v>196083</v>
      </c>
      <c r="I32" s="145">
        <v>359716</v>
      </c>
      <c r="J32" s="144">
        <v>2042</v>
      </c>
      <c r="K32" s="144">
        <v>40544324</v>
      </c>
      <c r="L32" s="93"/>
    </row>
    <row r="33" spans="1:12" s="94" customFormat="1" ht="17.25" customHeight="1" x14ac:dyDescent="0.15">
      <c r="A33" s="7" t="s">
        <v>223</v>
      </c>
      <c r="B33" s="144">
        <v>26</v>
      </c>
      <c r="C33" s="144">
        <v>532300</v>
      </c>
      <c r="D33" s="144">
        <v>256</v>
      </c>
      <c r="E33" s="144">
        <v>382000</v>
      </c>
      <c r="F33" s="144">
        <v>89283</v>
      </c>
      <c r="G33" s="145">
        <v>0</v>
      </c>
      <c r="H33" s="144">
        <v>471283</v>
      </c>
      <c r="I33" s="144">
        <v>61016</v>
      </c>
      <c r="J33" s="144">
        <v>2047</v>
      </c>
      <c r="K33" s="144">
        <v>40605340</v>
      </c>
      <c r="L33" s="93"/>
    </row>
    <row r="34" spans="1:12" s="94" customFormat="1" ht="17.25" customHeight="1" x14ac:dyDescent="0.15">
      <c r="A34" s="7" t="s">
        <v>226</v>
      </c>
      <c r="B34" s="145">
        <v>35</v>
      </c>
      <c r="C34" s="145">
        <v>684200</v>
      </c>
      <c r="D34" s="145">
        <v>236</v>
      </c>
      <c r="E34" s="145">
        <v>36000</v>
      </c>
      <c r="F34" s="145">
        <v>84786</v>
      </c>
      <c r="G34" s="145">
        <v>0</v>
      </c>
      <c r="H34" s="145">
        <v>120786</v>
      </c>
      <c r="I34" s="145">
        <v>563413</v>
      </c>
      <c r="J34" s="144">
        <v>2080</v>
      </c>
      <c r="K34" s="144">
        <v>41168753</v>
      </c>
      <c r="L34" s="93"/>
    </row>
    <row r="35" spans="1:12" s="94" customFormat="1" ht="17.25" customHeight="1" x14ac:dyDescent="0.15">
      <c r="A35" s="7" t="s">
        <v>229</v>
      </c>
      <c r="B35" s="145">
        <v>13</v>
      </c>
      <c r="C35" s="145">
        <v>589600</v>
      </c>
      <c r="D35" s="145">
        <v>238</v>
      </c>
      <c r="E35" s="145">
        <v>110000</v>
      </c>
      <c r="F35" s="145">
        <v>94221</v>
      </c>
      <c r="G35" s="145">
        <v>0</v>
      </c>
      <c r="H35" s="145">
        <v>204221</v>
      </c>
      <c r="I35" s="145">
        <v>385378</v>
      </c>
      <c r="J35" s="144">
        <v>2090</v>
      </c>
      <c r="K35" s="144">
        <v>41554131</v>
      </c>
      <c r="L35" s="93"/>
    </row>
    <row r="36" spans="1:12" s="94" customFormat="1" ht="17.25" customHeight="1" x14ac:dyDescent="0.15">
      <c r="A36" s="7" t="s">
        <v>231</v>
      </c>
      <c r="B36" s="144">
        <v>25</v>
      </c>
      <c r="C36" s="144">
        <v>421200</v>
      </c>
      <c r="D36" s="144">
        <v>258</v>
      </c>
      <c r="E36" s="145">
        <v>266500</v>
      </c>
      <c r="F36" s="144">
        <v>114135</v>
      </c>
      <c r="G36" s="145">
        <v>0</v>
      </c>
      <c r="H36" s="144">
        <v>380635</v>
      </c>
      <c r="I36" s="144">
        <v>40563</v>
      </c>
      <c r="J36" s="144">
        <v>2100</v>
      </c>
      <c r="K36" s="144">
        <v>41594695</v>
      </c>
      <c r="L36" s="93"/>
    </row>
    <row r="37" spans="1:12" s="94" customFormat="1" ht="17.25" customHeight="1" x14ac:dyDescent="0.15">
      <c r="A37" s="7" t="s">
        <v>233</v>
      </c>
      <c r="B37" s="145">
        <v>31</v>
      </c>
      <c r="C37" s="145">
        <v>714900</v>
      </c>
      <c r="D37" s="145">
        <v>240</v>
      </c>
      <c r="E37" s="145">
        <v>51776</v>
      </c>
      <c r="F37" s="145">
        <v>114282</v>
      </c>
      <c r="G37" s="145">
        <v>0</v>
      </c>
      <c r="H37" s="145">
        <v>166058</v>
      </c>
      <c r="I37" s="145">
        <v>548841</v>
      </c>
      <c r="J37" s="144">
        <v>2125</v>
      </c>
      <c r="K37" s="144">
        <v>42143537</v>
      </c>
      <c r="L37" s="93"/>
    </row>
    <row r="38" spans="1:12" s="94" customFormat="1" ht="17.25" customHeight="1" x14ac:dyDescent="0.15">
      <c r="A38" s="7" t="s">
        <v>234</v>
      </c>
      <c r="B38" s="145">
        <v>19</v>
      </c>
      <c r="C38" s="145">
        <v>480300</v>
      </c>
      <c r="D38" s="144">
        <v>241</v>
      </c>
      <c r="E38" s="144">
        <v>116000</v>
      </c>
      <c r="F38" s="145">
        <v>108941</v>
      </c>
      <c r="G38" s="145">
        <v>0</v>
      </c>
      <c r="H38" s="144">
        <v>224941</v>
      </c>
      <c r="I38" s="144">
        <v>255358</v>
      </c>
      <c r="J38" s="144">
        <v>2140</v>
      </c>
      <c r="K38" s="144">
        <v>42598895</v>
      </c>
      <c r="L38" s="93"/>
    </row>
    <row r="39" spans="1:12" s="94" customFormat="1" ht="17.25" customHeight="1" x14ac:dyDescent="0.15">
      <c r="A39" s="7" t="s">
        <v>235</v>
      </c>
      <c r="B39" s="144">
        <v>23</v>
      </c>
      <c r="C39" s="144">
        <v>451800</v>
      </c>
      <c r="D39" s="144">
        <v>258</v>
      </c>
      <c r="E39" s="144">
        <v>252500</v>
      </c>
      <c r="F39" s="144">
        <v>100633</v>
      </c>
      <c r="G39" s="145">
        <v>0</v>
      </c>
      <c r="H39" s="144">
        <v>353133</v>
      </c>
      <c r="I39" s="144">
        <v>98666</v>
      </c>
      <c r="J39" s="144">
        <v>2146</v>
      </c>
      <c r="K39" s="144">
        <v>42697560</v>
      </c>
      <c r="L39" s="93"/>
    </row>
    <row r="40" spans="1:12" s="94" customFormat="1" ht="17.25" customHeight="1" x14ac:dyDescent="0.15">
      <c r="A40" s="7" t="s">
        <v>239</v>
      </c>
      <c r="B40" s="145">
        <v>16</v>
      </c>
      <c r="C40" s="145">
        <v>449400</v>
      </c>
      <c r="D40" s="145">
        <v>239</v>
      </c>
      <c r="E40" s="145">
        <v>30000</v>
      </c>
      <c r="F40" s="145">
        <v>97740</v>
      </c>
      <c r="G40" s="145">
        <v>0</v>
      </c>
      <c r="H40" s="145">
        <v>127740</v>
      </c>
      <c r="I40" s="145">
        <v>321659</v>
      </c>
      <c r="J40" s="144">
        <v>2161</v>
      </c>
      <c r="K40" s="144">
        <v>43019220</v>
      </c>
      <c r="L40" s="93"/>
    </row>
    <row r="41" spans="1:12" s="94" customFormat="1" ht="17.25" customHeight="1" x14ac:dyDescent="0.15">
      <c r="A41" s="7" t="s">
        <v>243</v>
      </c>
      <c r="B41" s="144">
        <v>22</v>
      </c>
      <c r="C41" s="144">
        <v>449600</v>
      </c>
      <c r="D41" s="144">
        <v>245</v>
      </c>
      <c r="E41" s="144">
        <v>101000</v>
      </c>
      <c r="F41" s="145">
        <v>97893</v>
      </c>
      <c r="G41" s="145">
        <v>0</v>
      </c>
      <c r="H41" s="144">
        <v>198893</v>
      </c>
      <c r="I41" s="144">
        <v>250706</v>
      </c>
      <c r="J41" s="144">
        <v>2178</v>
      </c>
      <c r="K41" s="144">
        <v>43269926</v>
      </c>
      <c r="L41" s="93"/>
    </row>
    <row r="42" spans="1:12" s="94" customFormat="1" ht="17.25" customHeight="1" x14ac:dyDescent="0.15">
      <c r="A42" s="7" t="s">
        <v>246</v>
      </c>
      <c r="B42" s="144">
        <v>11</v>
      </c>
      <c r="C42" s="144">
        <v>342900</v>
      </c>
      <c r="D42" s="144">
        <v>264</v>
      </c>
      <c r="E42" s="145">
        <v>246500</v>
      </c>
      <c r="F42" s="144">
        <v>121786</v>
      </c>
      <c r="G42" s="145">
        <v>0</v>
      </c>
      <c r="H42" s="144">
        <v>368286</v>
      </c>
      <c r="I42" s="144">
        <v>-25387</v>
      </c>
      <c r="J42" s="144">
        <v>2174</v>
      </c>
      <c r="K42" s="144">
        <v>43244539</v>
      </c>
      <c r="L42" s="93"/>
    </row>
    <row r="43" spans="1:12" s="94" customFormat="1" ht="17.25" customHeight="1" x14ac:dyDescent="0.15">
      <c r="A43" s="7" t="s">
        <v>252</v>
      </c>
      <c r="B43" s="144">
        <v>28</v>
      </c>
      <c r="C43" s="144">
        <v>526100</v>
      </c>
      <c r="D43" s="145">
        <v>245</v>
      </c>
      <c r="E43" s="145">
        <v>137913</v>
      </c>
      <c r="F43" s="145">
        <v>104923</v>
      </c>
      <c r="G43" s="145">
        <v>0</v>
      </c>
      <c r="H43" s="145">
        <v>242837</v>
      </c>
      <c r="I43" s="144">
        <v>283262</v>
      </c>
      <c r="J43" s="144">
        <v>2193</v>
      </c>
      <c r="K43" s="144">
        <v>43527801</v>
      </c>
      <c r="L43" s="93"/>
    </row>
    <row r="44" spans="1:12" s="94" customFormat="1" ht="17.25" customHeight="1" x14ac:dyDescent="0.15">
      <c r="A44" s="7" t="s">
        <v>253</v>
      </c>
      <c r="B44" s="145">
        <v>16</v>
      </c>
      <c r="C44" s="145">
        <v>345200</v>
      </c>
      <c r="D44" s="145">
        <v>243</v>
      </c>
      <c r="E44" s="145">
        <v>149000</v>
      </c>
      <c r="F44" s="145">
        <v>124370</v>
      </c>
      <c r="G44" s="145">
        <v>0</v>
      </c>
      <c r="H44" s="145">
        <v>273370</v>
      </c>
      <c r="I44" s="145">
        <v>71829</v>
      </c>
      <c r="J44" s="144">
        <v>2203</v>
      </c>
      <c r="K44" s="144">
        <v>43599631</v>
      </c>
      <c r="L44" s="93"/>
    </row>
    <row r="45" spans="1:12" s="94" customFormat="1" ht="17.25" customHeight="1" x14ac:dyDescent="0.15">
      <c r="A45" s="7" t="s">
        <v>254</v>
      </c>
      <c r="B45" s="144">
        <v>17</v>
      </c>
      <c r="C45" s="144">
        <v>362000</v>
      </c>
      <c r="D45" s="144">
        <v>257</v>
      </c>
      <c r="E45" s="145">
        <v>275900</v>
      </c>
      <c r="F45" s="144">
        <v>108269</v>
      </c>
      <c r="G45" s="145">
        <v>0</v>
      </c>
      <c r="H45" s="144">
        <v>384169</v>
      </c>
      <c r="I45" s="144">
        <v>-22170</v>
      </c>
      <c r="J45" s="144">
        <v>2205</v>
      </c>
      <c r="K45" s="144">
        <v>43577460</v>
      </c>
      <c r="L45" s="93"/>
    </row>
    <row r="46" spans="1:12" s="94" customFormat="1" ht="17.25" customHeight="1" x14ac:dyDescent="0.15">
      <c r="A46" s="7" t="s">
        <v>255</v>
      </c>
      <c r="B46" s="145">
        <v>24</v>
      </c>
      <c r="C46" s="145">
        <v>458600</v>
      </c>
      <c r="D46" s="145">
        <v>241</v>
      </c>
      <c r="E46" s="145">
        <v>40000</v>
      </c>
      <c r="F46" s="145">
        <v>99170</v>
      </c>
      <c r="G46" s="145">
        <v>0</v>
      </c>
      <c r="H46" s="145">
        <v>139170</v>
      </c>
      <c r="I46" s="145">
        <v>319429</v>
      </c>
      <c r="J46" s="144">
        <v>2227</v>
      </c>
      <c r="K46" s="144">
        <v>43896890</v>
      </c>
      <c r="L46" s="93"/>
    </row>
    <row r="47" spans="1:12" s="94" customFormat="1" ht="17.25" customHeight="1" x14ac:dyDescent="0.15">
      <c r="A47" s="7" t="s">
        <v>256</v>
      </c>
      <c r="B47" s="145">
        <v>8</v>
      </c>
      <c r="C47" s="145">
        <v>223400</v>
      </c>
      <c r="D47" s="145">
        <v>245</v>
      </c>
      <c r="E47" s="145">
        <v>100000</v>
      </c>
      <c r="F47" s="145">
        <v>102790</v>
      </c>
      <c r="G47" s="145">
        <v>0</v>
      </c>
      <c r="H47" s="145">
        <v>202790</v>
      </c>
      <c r="I47" s="145">
        <v>20609</v>
      </c>
      <c r="J47" s="144">
        <v>2231</v>
      </c>
      <c r="K47" s="144">
        <v>43917500</v>
      </c>
      <c r="L47" s="93"/>
    </row>
    <row r="48" spans="1:12" s="94" customFormat="1" ht="17.25" customHeight="1" x14ac:dyDescent="0.15">
      <c r="A48" s="7" t="s">
        <v>257</v>
      </c>
      <c r="B48" s="144">
        <v>15</v>
      </c>
      <c r="C48" s="144">
        <v>293900</v>
      </c>
      <c r="D48" s="144">
        <v>267</v>
      </c>
      <c r="E48" s="144">
        <v>318000</v>
      </c>
      <c r="F48" s="144">
        <v>113303</v>
      </c>
      <c r="G48" s="145">
        <v>0</v>
      </c>
      <c r="H48" s="144">
        <v>431303</v>
      </c>
      <c r="I48" s="144">
        <v>-137404</v>
      </c>
      <c r="J48" s="144">
        <v>2228</v>
      </c>
      <c r="K48" s="144">
        <v>43780096</v>
      </c>
      <c r="L48" s="93"/>
    </row>
    <row r="49" spans="1:12" s="94" customFormat="1" ht="17.25" customHeight="1" x14ac:dyDescent="0.15">
      <c r="A49" s="7" t="s">
        <v>258</v>
      </c>
      <c r="B49" s="145">
        <v>13</v>
      </c>
      <c r="C49" s="145">
        <v>374700</v>
      </c>
      <c r="D49" s="145">
        <v>245</v>
      </c>
      <c r="E49" s="145">
        <v>167296</v>
      </c>
      <c r="F49" s="145">
        <v>104773</v>
      </c>
      <c r="G49" s="145">
        <v>0</v>
      </c>
      <c r="H49" s="145">
        <v>272069</v>
      </c>
      <c r="I49" s="145">
        <v>102630</v>
      </c>
      <c r="J49" s="144">
        <v>2231</v>
      </c>
      <c r="K49" s="144">
        <v>43882726</v>
      </c>
      <c r="L49" s="93"/>
    </row>
    <row r="50" spans="1:12" s="94" customFormat="1" ht="17.25" customHeight="1" x14ac:dyDescent="0.15">
      <c r="A50" s="7" t="s">
        <v>259</v>
      </c>
      <c r="B50" s="145">
        <v>13</v>
      </c>
      <c r="C50" s="145">
        <v>347700</v>
      </c>
      <c r="D50" s="145">
        <v>249</v>
      </c>
      <c r="E50" s="145">
        <v>172000</v>
      </c>
      <c r="F50" s="145">
        <v>104216</v>
      </c>
      <c r="G50" s="145">
        <v>0</v>
      </c>
      <c r="H50" s="145">
        <v>276216</v>
      </c>
      <c r="I50" s="145">
        <v>71483</v>
      </c>
      <c r="J50" s="144">
        <v>2231</v>
      </c>
      <c r="K50" s="144">
        <v>43954210</v>
      </c>
      <c r="L50" s="93"/>
    </row>
    <row r="51" spans="1:12" s="94" customFormat="1" ht="17.25" customHeight="1" x14ac:dyDescent="0.15">
      <c r="A51" s="7" t="s">
        <v>260</v>
      </c>
      <c r="B51" s="144">
        <v>13</v>
      </c>
      <c r="C51" s="144">
        <v>268700</v>
      </c>
      <c r="D51" s="144">
        <v>263</v>
      </c>
      <c r="E51" s="144">
        <v>356000</v>
      </c>
      <c r="F51" s="144">
        <v>98626</v>
      </c>
      <c r="G51" s="145">
        <v>0</v>
      </c>
      <c r="H51" s="144">
        <v>454626</v>
      </c>
      <c r="I51" s="144">
        <v>-185926</v>
      </c>
      <c r="J51" s="144">
        <v>2223</v>
      </c>
      <c r="K51" s="144">
        <v>43768282</v>
      </c>
      <c r="L51" s="93"/>
    </row>
    <row r="52" spans="1:12" s="94" customFormat="1" ht="17.25" customHeight="1" x14ac:dyDescent="0.15">
      <c r="A52" s="7" t="s">
        <v>261</v>
      </c>
      <c r="B52" s="145">
        <v>33</v>
      </c>
      <c r="C52" s="145">
        <v>450100</v>
      </c>
      <c r="D52" s="145">
        <v>241</v>
      </c>
      <c r="E52" s="145">
        <v>46500</v>
      </c>
      <c r="F52" s="145">
        <v>97526</v>
      </c>
      <c r="G52" s="145">
        <v>0</v>
      </c>
      <c r="H52" s="145">
        <v>144026</v>
      </c>
      <c r="I52" s="145">
        <v>306073</v>
      </c>
      <c r="J52" s="144">
        <v>2253</v>
      </c>
      <c r="K52" s="144">
        <v>44074355</v>
      </c>
      <c r="L52" s="93"/>
    </row>
    <row r="53" spans="1:12" s="94" customFormat="1" ht="17.25" customHeight="1" x14ac:dyDescent="0.15">
      <c r="A53" s="7" t="s">
        <v>262</v>
      </c>
      <c r="B53" s="144">
        <v>19</v>
      </c>
      <c r="C53" s="144">
        <v>287700</v>
      </c>
      <c r="D53" s="144">
        <v>250</v>
      </c>
      <c r="E53" s="144">
        <v>113000</v>
      </c>
      <c r="F53" s="145">
        <v>98748</v>
      </c>
      <c r="G53" s="145">
        <v>0</v>
      </c>
      <c r="H53" s="144">
        <v>211748</v>
      </c>
      <c r="I53" s="144">
        <v>75951</v>
      </c>
      <c r="J53" s="144">
        <v>2262</v>
      </c>
      <c r="K53" s="144">
        <v>44150307</v>
      </c>
      <c r="L53" s="93"/>
    </row>
    <row r="54" spans="1:12" s="94" customFormat="1" ht="17.25" customHeight="1" x14ac:dyDescent="0.15">
      <c r="A54" s="7" t="s">
        <v>263</v>
      </c>
      <c r="B54" s="144">
        <v>7</v>
      </c>
      <c r="C54" s="144">
        <v>175900</v>
      </c>
      <c r="D54" s="144">
        <v>267</v>
      </c>
      <c r="E54" s="145">
        <v>324000</v>
      </c>
      <c r="F54" s="144">
        <v>119037</v>
      </c>
      <c r="G54" s="145">
        <v>0</v>
      </c>
      <c r="H54" s="144">
        <v>443037</v>
      </c>
      <c r="I54" s="144">
        <v>-267138</v>
      </c>
      <c r="J54" s="144">
        <v>2250</v>
      </c>
      <c r="K54" s="144">
        <v>43883168</v>
      </c>
      <c r="L54" s="93"/>
    </row>
    <row r="55" spans="1:12" s="94" customFormat="1" ht="17.25" customHeight="1" x14ac:dyDescent="0.15">
      <c r="A55" s="7" t="s">
        <v>267</v>
      </c>
      <c r="B55" s="144">
        <v>28</v>
      </c>
      <c r="C55" s="144">
        <v>550700</v>
      </c>
      <c r="D55" s="145">
        <v>244</v>
      </c>
      <c r="E55" s="145">
        <v>191299</v>
      </c>
      <c r="F55" s="145">
        <v>102473</v>
      </c>
      <c r="G55" s="145">
        <v>0</v>
      </c>
      <c r="H55" s="145">
        <v>293772</v>
      </c>
      <c r="I55" s="144">
        <v>256927</v>
      </c>
      <c r="J55" s="144">
        <v>2261</v>
      </c>
      <c r="K55" s="144">
        <v>44140095</v>
      </c>
      <c r="L55" s="93"/>
    </row>
    <row r="56" spans="1:12" s="94" customFormat="1" ht="17.25" customHeight="1" x14ac:dyDescent="0.15">
      <c r="A56" s="7" t="s">
        <v>268</v>
      </c>
      <c r="B56" s="145">
        <v>9</v>
      </c>
      <c r="C56" s="145">
        <v>226000</v>
      </c>
      <c r="D56" s="145">
        <v>235</v>
      </c>
      <c r="E56" s="145">
        <v>158500</v>
      </c>
      <c r="F56" s="145">
        <v>120663</v>
      </c>
      <c r="G56" s="145">
        <v>0</v>
      </c>
      <c r="H56" s="145">
        <v>279163</v>
      </c>
      <c r="I56" s="145">
        <v>-53163</v>
      </c>
      <c r="J56" s="144">
        <v>2263</v>
      </c>
      <c r="K56" s="144">
        <v>44086932</v>
      </c>
      <c r="L56" s="93"/>
    </row>
    <row r="57" spans="1:12" s="94" customFormat="1" ht="17.25" customHeight="1" x14ac:dyDescent="0.15">
      <c r="A57" s="7" t="s">
        <v>269</v>
      </c>
      <c r="B57" s="145">
        <v>13</v>
      </c>
      <c r="C57" s="145">
        <v>281000</v>
      </c>
      <c r="D57" s="144">
        <v>256</v>
      </c>
      <c r="E57" s="145">
        <v>509000</v>
      </c>
      <c r="F57" s="144">
        <v>99328</v>
      </c>
      <c r="G57" s="145">
        <v>0</v>
      </c>
      <c r="H57" s="144">
        <v>608328</v>
      </c>
      <c r="I57" s="144">
        <v>-327328</v>
      </c>
      <c r="J57" s="144">
        <v>2254</v>
      </c>
      <c r="K57" s="144">
        <v>43759602</v>
      </c>
      <c r="L57" s="93"/>
    </row>
    <row r="58" spans="1:12" s="94" customFormat="1" ht="17.25" customHeight="1" x14ac:dyDescent="0.15">
      <c r="A58" s="7" t="s">
        <v>270</v>
      </c>
      <c r="B58" s="145">
        <v>22</v>
      </c>
      <c r="C58" s="145">
        <v>403500</v>
      </c>
      <c r="D58" s="145">
        <v>232</v>
      </c>
      <c r="E58" s="145">
        <v>43000</v>
      </c>
      <c r="F58" s="145">
        <v>97698</v>
      </c>
      <c r="G58" s="145">
        <v>0</v>
      </c>
      <c r="H58" s="145">
        <v>140698</v>
      </c>
      <c r="I58" s="145">
        <v>262801</v>
      </c>
      <c r="J58" s="144">
        <v>2274</v>
      </c>
      <c r="K58" s="144">
        <v>44022404</v>
      </c>
      <c r="L58" s="93"/>
    </row>
    <row r="59" spans="1:12" s="94" customFormat="1" ht="17.25" customHeight="1" x14ac:dyDescent="0.15">
      <c r="A59" s="7" t="s">
        <v>271</v>
      </c>
      <c r="B59" s="145">
        <v>8</v>
      </c>
      <c r="C59" s="145">
        <v>198200</v>
      </c>
      <c r="D59" s="145">
        <v>237</v>
      </c>
      <c r="E59" s="145">
        <v>161000</v>
      </c>
      <c r="F59" s="145">
        <v>97039</v>
      </c>
      <c r="G59" s="145">
        <v>0</v>
      </c>
      <c r="H59" s="145">
        <v>258039</v>
      </c>
      <c r="I59" s="145">
        <v>-59839</v>
      </c>
      <c r="J59" s="144">
        <v>2277</v>
      </c>
      <c r="K59" s="144">
        <v>43962564</v>
      </c>
      <c r="L59" s="93"/>
    </row>
    <row r="60" spans="1:12" s="94" customFormat="1" ht="17.25" customHeight="1" x14ac:dyDescent="0.15">
      <c r="A60" s="7" t="s">
        <v>272</v>
      </c>
      <c r="B60" s="144">
        <v>15</v>
      </c>
      <c r="C60" s="144">
        <v>290400</v>
      </c>
      <c r="D60" s="144">
        <v>260</v>
      </c>
      <c r="E60" s="145">
        <v>360000</v>
      </c>
      <c r="F60" s="144">
        <v>103370</v>
      </c>
      <c r="G60" s="145">
        <v>0</v>
      </c>
      <c r="H60" s="144">
        <v>463370</v>
      </c>
      <c r="I60" s="144">
        <v>-172971</v>
      </c>
      <c r="J60" s="144">
        <v>2272</v>
      </c>
      <c r="K60" s="144">
        <v>43789592</v>
      </c>
      <c r="L60" s="93"/>
    </row>
    <row r="61" spans="1:12" s="94" customFormat="1" ht="17.25" customHeight="1" x14ac:dyDescent="0.15">
      <c r="A61" s="7" t="s">
        <v>273</v>
      </c>
      <c r="B61" s="145">
        <v>23</v>
      </c>
      <c r="C61" s="145">
        <v>344000</v>
      </c>
      <c r="D61" s="145">
        <v>237</v>
      </c>
      <c r="E61" s="145">
        <v>175457</v>
      </c>
      <c r="F61" s="145">
        <v>95803</v>
      </c>
      <c r="G61" s="145">
        <v>0</v>
      </c>
      <c r="H61" s="145">
        <v>271261</v>
      </c>
      <c r="I61" s="145">
        <v>72738</v>
      </c>
      <c r="J61" s="144">
        <v>2282</v>
      </c>
      <c r="K61" s="144">
        <v>43862331</v>
      </c>
      <c r="L61" s="93"/>
    </row>
    <row r="62" spans="1:12" s="94" customFormat="1" ht="17.25" customHeight="1" x14ac:dyDescent="0.15">
      <c r="A62" s="7" t="s">
        <v>274</v>
      </c>
      <c r="B62" s="145">
        <v>13</v>
      </c>
      <c r="C62" s="145">
        <v>189600</v>
      </c>
      <c r="D62" s="145">
        <v>233</v>
      </c>
      <c r="E62" s="145">
        <v>88000</v>
      </c>
      <c r="F62" s="145">
        <v>92563</v>
      </c>
      <c r="G62" s="145">
        <v>0</v>
      </c>
      <c r="H62" s="145">
        <v>180563</v>
      </c>
      <c r="I62" s="145">
        <v>9036</v>
      </c>
      <c r="J62" s="144">
        <v>2287</v>
      </c>
      <c r="K62" s="144">
        <v>43871367</v>
      </c>
      <c r="L62" s="93"/>
    </row>
    <row r="63" spans="1:12" s="94" customFormat="1" ht="17.25" customHeight="1" x14ac:dyDescent="0.15">
      <c r="A63" s="7" t="s">
        <v>275</v>
      </c>
      <c r="B63" s="144">
        <v>21</v>
      </c>
      <c r="C63" s="144">
        <v>305000</v>
      </c>
      <c r="D63" s="144">
        <v>258</v>
      </c>
      <c r="E63" s="144">
        <v>501000</v>
      </c>
      <c r="F63" s="144">
        <v>88092</v>
      </c>
      <c r="G63" s="145">
        <v>0</v>
      </c>
      <c r="H63" s="144">
        <v>589092</v>
      </c>
      <c r="I63" s="144">
        <v>-284092</v>
      </c>
      <c r="J63" s="144">
        <v>2281</v>
      </c>
      <c r="K63" s="144">
        <v>43587274</v>
      </c>
      <c r="L63" s="93"/>
    </row>
    <row r="64" spans="1:12" s="94" customFormat="1" ht="17.25" customHeight="1" x14ac:dyDescent="0.15">
      <c r="A64" s="7" t="s">
        <v>276</v>
      </c>
      <c r="B64" s="145">
        <v>7</v>
      </c>
      <c r="C64" s="145">
        <v>136300</v>
      </c>
      <c r="D64" s="145">
        <v>228</v>
      </c>
      <c r="E64" s="145">
        <v>40000</v>
      </c>
      <c r="F64" s="145">
        <v>82875</v>
      </c>
      <c r="G64" s="145">
        <v>0</v>
      </c>
      <c r="H64" s="145">
        <v>122875</v>
      </c>
      <c r="I64" s="145">
        <v>13424</v>
      </c>
      <c r="J64" s="144">
        <v>2287</v>
      </c>
      <c r="K64" s="144">
        <v>43600699</v>
      </c>
      <c r="L64" s="93"/>
    </row>
    <row r="65" spans="1:12" s="94" customFormat="1" ht="17.25" customHeight="1" x14ac:dyDescent="0.15">
      <c r="A65" s="7" t="s">
        <v>277</v>
      </c>
      <c r="B65" s="144">
        <v>31</v>
      </c>
      <c r="C65" s="144">
        <v>424500</v>
      </c>
      <c r="D65" s="144">
        <v>240</v>
      </c>
      <c r="E65" s="144">
        <v>128000</v>
      </c>
      <c r="F65" s="145">
        <v>83842</v>
      </c>
      <c r="G65" s="145">
        <v>0</v>
      </c>
      <c r="H65" s="144">
        <v>211842</v>
      </c>
      <c r="I65" s="144">
        <v>212657</v>
      </c>
      <c r="J65" s="144">
        <v>2307</v>
      </c>
      <c r="K65" s="144">
        <v>43813356</v>
      </c>
      <c r="L65" s="93"/>
    </row>
    <row r="66" spans="1:12" s="94" customFormat="1" ht="17.25" customHeight="1" x14ac:dyDescent="0.15">
      <c r="A66" s="7" t="s">
        <v>278</v>
      </c>
      <c r="B66" s="144">
        <v>11</v>
      </c>
      <c r="C66" s="144">
        <v>179900</v>
      </c>
      <c r="D66" s="144">
        <v>259</v>
      </c>
      <c r="E66" s="144">
        <v>372000</v>
      </c>
      <c r="F66" s="144">
        <v>97681</v>
      </c>
      <c r="G66" s="145">
        <v>0</v>
      </c>
      <c r="H66" s="144">
        <v>469681</v>
      </c>
      <c r="I66" s="144">
        <v>-289781</v>
      </c>
      <c r="J66" s="144">
        <v>2296</v>
      </c>
      <c r="K66" s="144">
        <v>43523574</v>
      </c>
      <c r="L66" s="93"/>
    </row>
    <row r="67" spans="1:12" s="94" customFormat="1" ht="17.25" customHeight="1" x14ac:dyDescent="0.15">
      <c r="A67" s="7">
        <v>2023.04</v>
      </c>
      <c r="B67" s="144">
        <v>18</v>
      </c>
      <c r="C67" s="144">
        <v>381000</v>
      </c>
      <c r="D67" s="145">
        <v>235</v>
      </c>
      <c r="E67" s="145">
        <v>328425</v>
      </c>
      <c r="F67" s="145">
        <v>86904</v>
      </c>
      <c r="G67" s="145">
        <v>0</v>
      </c>
      <c r="H67" s="145">
        <v>415329</v>
      </c>
      <c r="I67" s="144">
        <v>-34329</v>
      </c>
      <c r="J67" s="144">
        <v>2291</v>
      </c>
      <c r="K67" s="144">
        <v>43489245</v>
      </c>
      <c r="L67" s="93"/>
    </row>
    <row r="68" spans="1:12" s="94" customFormat="1" ht="17.25" customHeight="1" x14ac:dyDescent="0.15">
      <c r="A68" s="7">
        <v>2023.05</v>
      </c>
      <c r="B68" s="6">
        <v>14</v>
      </c>
      <c r="C68" s="6">
        <v>193900</v>
      </c>
      <c r="D68" s="6">
        <v>220</v>
      </c>
      <c r="E68" s="6">
        <v>99000</v>
      </c>
      <c r="F68" s="6">
        <v>96311</v>
      </c>
      <c r="G68" s="6">
        <v>0</v>
      </c>
      <c r="H68" s="6">
        <v>195311</v>
      </c>
      <c r="I68" s="6">
        <v>-1411</v>
      </c>
      <c r="J68" s="6">
        <v>2298</v>
      </c>
      <c r="K68" s="6">
        <v>43487834</v>
      </c>
      <c r="L68" s="93"/>
    </row>
    <row r="69" spans="1:12" s="94" customFormat="1" ht="17.25" customHeight="1" x14ac:dyDescent="0.15">
      <c r="A69" s="7">
        <v>2023.06</v>
      </c>
      <c r="B69" s="6">
        <v>23</v>
      </c>
      <c r="C69" s="6">
        <v>309200</v>
      </c>
      <c r="D69" s="6">
        <v>243</v>
      </c>
      <c r="E69" s="6">
        <v>475000</v>
      </c>
      <c r="F69" s="6">
        <v>83873</v>
      </c>
      <c r="G69" s="6">
        <v>0</v>
      </c>
      <c r="H69" s="6">
        <v>558873</v>
      </c>
      <c r="I69" s="6">
        <v>-249674</v>
      </c>
      <c r="J69" s="6">
        <v>2297</v>
      </c>
      <c r="K69" s="6">
        <v>43238159</v>
      </c>
      <c r="L69" s="93"/>
    </row>
    <row r="70" spans="1:12" s="94" customFormat="1" ht="17.25" customHeight="1" x14ac:dyDescent="0.15">
      <c r="A70" s="7">
        <v>2023.07</v>
      </c>
      <c r="B70" s="6">
        <v>26</v>
      </c>
      <c r="C70" s="6">
        <v>413600</v>
      </c>
      <c r="D70" s="6">
        <v>220</v>
      </c>
      <c r="E70" s="6">
        <v>54000</v>
      </c>
      <c r="F70" s="6">
        <v>86489</v>
      </c>
      <c r="G70" s="6">
        <v>0</v>
      </c>
      <c r="H70" s="6">
        <v>140489</v>
      </c>
      <c r="I70" s="6">
        <v>273110</v>
      </c>
      <c r="J70" s="6">
        <v>2318</v>
      </c>
      <c r="K70" s="6">
        <v>43511269</v>
      </c>
      <c r="L70" s="93"/>
    </row>
    <row r="71" spans="1:12" ht="17.25" customHeight="1" x14ac:dyDescent="0.15">
      <c r="A71" s="7">
        <v>2023.08</v>
      </c>
      <c r="B71" s="6">
        <v>11</v>
      </c>
      <c r="C71" s="6">
        <v>212800</v>
      </c>
      <c r="D71" s="6">
        <v>218</v>
      </c>
      <c r="E71" s="6">
        <v>40000</v>
      </c>
      <c r="F71" s="6">
        <v>84201</v>
      </c>
      <c r="G71" s="6">
        <v>0</v>
      </c>
      <c r="H71" s="6">
        <v>124201</v>
      </c>
      <c r="I71" s="6">
        <v>88598</v>
      </c>
      <c r="J71" s="6">
        <v>2328</v>
      </c>
      <c r="K71" s="6">
        <v>43599868</v>
      </c>
    </row>
    <row r="72" spans="1:12" ht="17.25" customHeight="1" x14ac:dyDescent="0.15">
      <c r="A72" s="7">
        <v>2023.09</v>
      </c>
      <c r="B72" s="6">
        <v>22</v>
      </c>
      <c r="C72" s="6">
        <v>293100</v>
      </c>
      <c r="D72" s="6">
        <v>248</v>
      </c>
      <c r="E72" s="6">
        <v>491000</v>
      </c>
      <c r="F72" s="6">
        <v>94678</v>
      </c>
      <c r="G72" s="6">
        <v>0</v>
      </c>
      <c r="H72" s="6">
        <v>585678</v>
      </c>
      <c r="I72" s="6">
        <v>-292579</v>
      </c>
      <c r="J72" s="6">
        <v>2327</v>
      </c>
      <c r="K72" s="6">
        <v>43307288</v>
      </c>
    </row>
    <row r="73" spans="1:12" ht="17.25" customHeight="1" x14ac:dyDescent="0.15">
      <c r="A73" s="7" t="s">
        <v>286</v>
      </c>
      <c r="B73" s="6">
        <v>17</v>
      </c>
      <c r="C73" s="6">
        <v>270800</v>
      </c>
      <c r="D73" s="6">
        <v>223</v>
      </c>
      <c r="E73" s="6">
        <v>192745</v>
      </c>
      <c r="F73" s="6">
        <v>85442</v>
      </c>
      <c r="G73" s="6">
        <v>0</v>
      </c>
      <c r="H73" s="6">
        <v>278188</v>
      </c>
      <c r="I73" s="6">
        <v>-7388</v>
      </c>
      <c r="J73" s="6">
        <v>2329</v>
      </c>
      <c r="K73" s="6">
        <v>43299900</v>
      </c>
    </row>
    <row r="74" spans="1:12" ht="17.25" customHeight="1" x14ac:dyDescent="0.15">
      <c r="A74" s="7">
        <v>2023.11</v>
      </c>
      <c r="B74" s="6">
        <v>7</v>
      </c>
      <c r="C74" s="6">
        <v>138200</v>
      </c>
      <c r="D74" s="6">
        <v>223</v>
      </c>
      <c r="E74" s="6">
        <v>133000</v>
      </c>
      <c r="F74" s="6">
        <v>82777</v>
      </c>
      <c r="G74" s="6">
        <v>0</v>
      </c>
      <c r="H74" s="6">
        <v>215777</v>
      </c>
      <c r="I74" s="6">
        <v>-77577</v>
      </c>
      <c r="J74" s="6">
        <v>2322</v>
      </c>
      <c r="K74" s="6">
        <v>43222322</v>
      </c>
    </row>
    <row r="75" spans="1:12" ht="17.25" customHeight="1" x14ac:dyDescent="0.15">
      <c r="A75" s="7">
        <v>2023.12</v>
      </c>
      <c r="B75" s="6">
        <v>17</v>
      </c>
      <c r="C75" s="6">
        <v>195100</v>
      </c>
      <c r="D75" s="6">
        <v>239</v>
      </c>
      <c r="E75" s="6">
        <v>431800</v>
      </c>
      <c r="F75" s="6">
        <v>81912</v>
      </c>
      <c r="G75" s="6">
        <v>0</v>
      </c>
      <c r="H75" s="6">
        <v>513712</v>
      </c>
      <c r="I75" s="6">
        <v>-318612</v>
      </c>
      <c r="J75" s="6">
        <v>2315</v>
      </c>
      <c r="K75" s="6">
        <v>42903709</v>
      </c>
    </row>
    <row r="76" spans="1:12" ht="17.25" customHeight="1" x14ac:dyDescent="0.15">
      <c r="A76" s="7">
        <v>2024.01</v>
      </c>
      <c r="B76" s="6">
        <v>9</v>
      </c>
      <c r="C76" s="6">
        <v>215100</v>
      </c>
      <c r="D76" s="6">
        <v>214</v>
      </c>
      <c r="E76" s="6">
        <v>38500</v>
      </c>
      <c r="F76" s="6">
        <v>80013</v>
      </c>
      <c r="G76" s="6">
        <v>0</v>
      </c>
      <c r="H76" s="6">
        <v>118513</v>
      </c>
      <c r="I76" s="6">
        <v>96586</v>
      </c>
      <c r="J76" s="6">
        <v>2321</v>
      </c>
      <c r="K76" s="6">
        <v>43000295</v>
      </c>
    </row>
    <row r="77" spans="1:12" ht="17.25" customHeight="1" x14ac:dyDescent="0.15">
      <c r="A77" s="7">
        <v>2024.02</v>
      </c>
      <c r="B77" s="6">
        <v>10</v>
      </c>
      <c r="C77" s="6">
        <v>139100</v>
      </c>
      <c r="D77" s="6">
        <v>222</v>
      </c>
      <c r="E77" s="6">
        <v>137000</v>
      </c>
      <c r="F77" s="6">
        <v>81232</v>
      </c>
      <c r="G77" s="6">
        <v>0</v>
      </c>
      <c r="H77" s="6">
        <v>218232</v>
      </c>
      <c r="I77" s="6">
        <v>-79132</v>
      </c>
      <c r="J77" s="6">
        <v>2322</v>
      </c>
      <c r="K77" s="6">
        <v>42921162</v>
      </c>
    </row>
    <row r="78" spans="1:12" ht="17.25" customHeight="1" x14ac:dyDescent="0.15">
      <c r="A78" s="7">
        <v>2024.03</v>
      </c>
      <c r="B78" s="6">
        <v>7</v>
      </c>
      <c r="C78" s="6">
        <v>106100</v>
      </c>
      <c r="D78" s="6">
        <v>247</v>
      </c>
      <c r="E78" s="6">
        <v>356900</v>
      </c>
      <c r="F78" s="6">
        <v>95088</v>
      </c>
      <c r="G78" s="6">
        <v>0</v>
      </c>
      <c r="H78" s="6">
        <v>451988</v>
      </c>
      <c r="I78" s="6">
        <v>-345888</v>
      </c>
      <c r="J78" s="6">
        <v>2303</v>
      </c>
      <c r="K78" s="6">
        <v>42575273</v>
      </c>
    </row>
    <row r="79" spans="1:12" s="94" customFormat="1" ht="17.25" customHeight="1" x14ac:dyDescent="0.15">
      <c r="A79" s="7">
        <v>2024.04</v>
      </c>
      <c r="B79" s="144">
        <v>17</v>
      </c>
      <c r="C79" s="144">
        <v>330600</v>
      </c>
      <c r="D79" s="145">
        <v>218</v>
      </c>
      <c r="E79" s="145">
        <v>187378</v>
      </c>
      <c r="F79" s="145">
        <v>83816</v>
      </c>
      <c r="G79" s="145">
        <v>0</v>
      </c>
      <c r="H79" s="145">
        <v>271195</v>
      </c>
      <c r="I79" s="144">
        <v>59404</v>
      </c>
      <c r="J79" s="144">
        <v>2305</v>
      </c>
      <c r="K79" s="144">
        <v>42634678</v>
      </c>
      <c r="L79" s="93"/>
    </row>
    <row r="80" spans="1:12" s="94" customFormat="1" ht="17.25" customHeight="1" x14ac:dyDescent="0.15">
      <c r="A80" s="7">
        <v>2024.05</v>
      </c>
      <c r="B80" s="6">
        <v>9</v>
      </c>
      <c r="C80" s="6">
        <v>132600</v>
      </c>
      <c r="D80" s="6">
        <v>211</v>
      </c>
      <c r="E80" s="6">
        <v>103000</v>
      </c>
      <c r="F80" s="6">
        <v>92083</v>
      </c>
      <c r="G80" s="6">
        <v>0</v>
      </c>
      <c r="H80" s="6">
        <v>195083</v>
      </c>
      <c r="I80" s="6">
        <v>-62483</v>
      </c>
      <c r="J80" s="6">
        <v>2307</v>
      </c>
      <c r="K80" s="6">
        <v>42572195</v>
      </c>
      <c r="L80" s="93"/>
    </row>
    <row r="81" spans="1:12" s="94" customFormat="1" ht="17.25" customHeight="1" x14ac:dyDescent="0.15">
      <c r="A81" s="7">
        <v>2024.06</v>
      </c>
      <c r="B81" s="6">
        <v>17</v>
      </c>
      <c r="C81" s="6">
        <v>294100</v>
      </c>
      <c r="D81" s="6">
        <v>233</v>
      </c>
      <c r="E81" s="6">
        <v>500000</v>
      </c>
      <c r="F81" s="6">
        <v>87204</v>
      </c>
      <c r="G81" s="6">
        <v>0</v>
      </c>
      <c r="H81" s="6">
        <v>587204</v>
      </c>
      <c r="I81" s="6">
        <v>-293104</v>
      </c>
      <c r="J81" s="6">
        <v>2301</v>
      </c>
      <c r="K81" s="6">
        <v>42279089</v>
      </c>
      <c r="L81" s="93"/>
    </row>
    <row r="82" spans="1:12" s="94" customFormat="1" ht="17.25" customHeight="1" x14ac:dyDescent="0.15">
      <c r="A82" s="7">
        <v>2024.07</v>
      </c>
      <c r="B82" s="6">
        <v>18</v>
      </c>
      <c r="C82" s="6">
        <v>292000</v>
      </c>
      <c r="D82" s="6">
        <v>208</v>
      </c>
      <c r="E82" s="6">
        <v>34000</v>
      </c>
      <c r="F82" s="6">
        <v>85950</v>
      </c>
      <c r="G82" s="6">
        <v>0</v>
      </c>
      <c r="H82" s="6">
        <v>119950</v>
      </c>
      <c r="I82" s="6">
        <v>172049</v>
      </c>
      <c r="J82" s="6">
        <v>2317</v>
      </c>
      <c r="K82" s="6">
        <v>42451138</v>
      </c>
      <c r="L82" s="93"/>
    </row>
    <row r="83" spans="1:12" ht="17.25" customHeight="1" x14ac:dyDescent="0.15">
      <c r="A83" s="7">
        <v>2024.08</v>
      </c>
      <c r="B83" s="6">
        <v>7</v>
      </c>
      <c r="C83" s="6">
        <v>152400</v>
      </c>
      <c r="D83" s="6">
        <v>212</v>
      </c>
      <c r="E83" s="6">
        <v>143000</v>
      </c>
      <c r="F83" s="6">
        <v>82875</v>
      </c>
      <c r="G83" s="6">
        <v>0</v>
      </c>
      <c r="H83" s="6">
        <v>225875</v>
      </c>
      <c r="I83" s="6">
        <v>-73475</v>
      </c>
      <c r="J83" s="6">
        <v>2320</v>
      </c>
      <c r="K83" s="6">
        <v>42377663</v>
      </c>
    </row>
    <row r="84" spans="1:12" ht="17.25" customHeight="1" x14ac:dyDescent="0.15">
      <c r="A84" s="7">
        <v>2024.09</v>
      </c>
      <c r="B84" s="6">
        <v>18</v>
      </c>
      <c r="C84" s="6">
        <v>193200</v>
      </c>
      <c r="D84" s="6">
        <v>239</v>
      </c>
      <c r="E84" s="6">
        <v>444900</v>
      </c>
      <c r="F84" s="6">
        <v>95181</v>
      </c>
      <c r="G84" s="6">
        <v>0</v>
      </c>
      <c r="H84" s="6">
        <v>540081</v>
      </c>
      <c r="I84" s="6">
        <v>-346882</v>
      </c>
      <c r="J84" s="6">
        <v>2315</v>
      </c>
      <c r="K84" s="6">
        <v>42030781</v>
      </c>
    </row>
    <row r="85" spans="1:12" ht="17.25" customHeight="1" x14ac:dyDescent="0.15">
      <c r="A85" s="154" t="s">
        <v>299</v>
      </c>
      <c r="B85" s="6">
        <v>12</v>
      </c>
      <c r="C85" s="6">
        <v>225900</v>
      </c>
      <c r="D85" s="6">
        <v>212</v>
      </c>
      <c r="E85" s="6">
        <v>67088</v>
      </c>
      <c r="F85" s="6">
        <v>82956</v>
      </c>
      <c r="G85" s="6">
        <v>0</v>
      </c>
      <c r="H85" s="6">
        <v>150045</v>
      </c>
      <c r="I85" s="6">
        <v>75854</v>
      </c>
      <c r="J85" s="6">
        <v>2320</v>
      </c>
      <c r="K85" s="6">
        <v>42106636</v>
      </c>
    </row>
    <row r="86" spans="1:12" ht="17.25" customHeight="1" x14ac:dyDescent="0.15">
      <c r="A86" s="7">
        <v>2024.11</v>
      </c>
      <c r="B86" s="6">
        <v>16</v>
      </c>
      <c r="C86" s="6">
        <v>225470</v>
      </c>
      <c r="D86" s="6">
        <v>213</v>
      </c>
      <c r="E86" s="6">
        <v>103000</v>
      </c>
      <c r="F86" s="6">
        <v>81936</v>
      </c>
      <c r="G86" s="6">
        <v>0</v>
      </c>
      <c r="H86" s="6">
        <v>184936</v>
      </c>
      <c r="I86" s="6">
        <v>40533</v>
      </c>
      <c r="J86" s="6">
        <v>2329</v>
      </c>
      <c r="K86" s="6">
        <v>42147169</v>
      </c>
    </row>
    <row r="87" spans="1:12" ht="17.25" customHeight="1" x14ac:dyDescent="0.15">
      <c r="A87" s="7">
        <v>2024.12</v>
      </c>
      <c r="B87" s="6">
        <v>19</v>
      </c>
      <c r="C87" s="6">
        <v>192000</v>
      </c>
      <c r="D87" s="6">
        <v>233</v>
      </c>
      <c r="E87" s="6">
        <v>329400</v>
      </c>
      <c r="F87" s="6">
        <v>78119</v>
      </c>
      <c r="G87" s="6">
        <v>0</v>
      </c>
      <c r="H87" s="6">
        <v>407519</v>
      </c>
      <c r="I87" s="6">
        <v>-215519</v>
      </c>
      <c r="J87" s="6">
        <v>2327</v>
      </c>
      <c r="K87" s="6">
        <v>41931648</v>
      </c>
    </row>
    <row r="88" spans="1:12" ht="17.25" customHeight="1" x14ac:dyDescent="0.15">
      <c r="A88" s="7">
        <v>2025.01</v>
      </c>
      <c r="B88" s="6">
        <v>15</v>
      </c>
      <c r="C88" s="6">
        <v>188800</v>
      </c>
      <c r="D88" s="6">
        <v>212</v>
      </c>
      <c r="E88" s="6">
        <v>42000</v>
      </c>
      <c r="F88" s="6">
        <v>75237</v>
      </c>
      <c r="G88" s="6">
        <v>0</v>
      </c>
      <c r="H88" s="6">
        <v>117237</v>
      </c>
      <c r="I88" s="6">
        <v>71562</v>
      </c>
      <c r="J88" s="6">
        <v>2339</v>
      </c>
      <c r="K88" s="6">
        <v>42003211</v>
      </c>
    </row>
    <row r="89" spans="1:12" ht="17.25" customHeight="1" x14ac:dyDescent="0.15">
      <c r="A89" s="7">
        <v>2025.02</v>
      </c>
      <c r="B89" s="6">
        <v>8</v>
      </c>
      <c r="C89" s="6">
        <v>145350</v>
      </c>
      <c r="D89" s="6">
        <v>221</v>
      </c>
      <c r="E89" s="6">
        <v>182500</v>
      </c>
      <c r="F89" s="6">
        <v>74942</v>
      </c>
      <c r="G89" s="6">
        <v>0</v>
      </c>
      <c r="H89" s="6">
        <v>257442</v>
      </c>
      <c r="I89" s="6">
        <v>-112092</v>
      </c>
      <c r="J89" s="6">
        <v>2335</v>
      </c>
      <c r="K89" s="6">
        <v>41891119</v>
      </c>
    </row>
    <row r="90" spans="1:12" ht="17.25" customHeight="1" x14ac:dyDescent="0.15">
      <c r="A90" s="7">
        <v>2025.03</v>
      </c>
      <c r="B90" s="6">
        <v>8</v>
      </c>
      <c r="C90" s="6">
        <v>98400</v>
      </c>
      <c r="D90" s="6">
        <v>238</v>
      </c>
      <c r="E90" s="6">
        <v>332500</v>
      </c>
      <c r="F90" s="6">
        <v>88901</v>
      </c>
      <c r="G90" s="6">
        <v>0</v>
      </c>
      <c r="H90" s="6">
        <v>421401</v>
      </c>
      <c r="I90" s="6">
        <v>-323001</v>
      </c>
      <c r="J90" s="6">
        <v>2323</v>
      </c>
      <c r="K90" s="6">
        <v>41568116</v>
      </c>
    </row>
    <row r="91" spans="1:12" s="94" customFormat="1" ht="17.25" customHeight="1" x14ac:dyDescent="0.15">
      <c r="A91" s="7">
        <v>2025.04</v>
      </c>
      <c r="B91" s="144">
        <v>10</v>
      </c>
      <c r="C91" s="144">
        <v>162300</v>
      </c>
      <c r="D91" s="145">
        <v>217</v>
      </c>
      <c r="E91" s="145">
        <v>135204</v>
      </c>
      <c r="F91" s="145">
        <v>79020</v>
      </c>
      <c r="G91" s="145">
        <v>0</v>
      </c>
      <c r="H91" s="145">
        <v>214224</v>
      </c>
      <c r="I91" s="144">
        <v>-51924</v>
      </c>
      <c r="J91" s="144">
        <v>2322</v>
      </c>
      <c r="K91" s="144">
        <v>41516192</v>
      </c>
      <c r="L91" s="93"/>
    </row>
    <row r="92" spans="1:12" s="94" customFormat="1" ht="17.25" customHeight="1" x14ac:dyDescent="0.15">
      <c r="A92" s="7">
        <v>2025.05</v>
      </c>
      <c r="B92" s="6">
        <v>8</v>
      </c>
      <c r="C92" s="6">
        <v>77300</v>
      </c>
      <c r="D92" s="6">
        <v>214</v>
      </c>
      <c r="E92" s="6">
        <v>84000</v>
      </c>
      <c r="F92" s="6">
        <v>86027</v>
      </c>
      <c r="G92" s="6">
        <v>0</v>
      </c>
      <c r="H92" s="6">
        <v>170027</v>
      </c>
      <c r="I92" s="6">
        <v>-92727</v>
      </c>
      <c r="J92" s="6">
        <v>2323</v>
      </c>
      <c r="K92" s="6">
        <v>41423464</v>
      </c>
      <c r="L92" s="93"/>
    </row>
    <row r="93" spans="1:12" s="94" customFormat="1" ht="17.25" customHeight="1" x14ac:dyDescent="0.15">
      <c r="A93" s="7">
        <v>2025.06</v>
      </c>
      <c r="B93" s="6">
        <v>27</v>
      </c>
      <c r="C93" s="6">
        <v>264000</v>
      </c>
      <c r="D93" s="6">
        <v>240</v>
      </c>
      <c r="E93" s="6">
        <v>544900</v>
      </c>
      <c r="F93" s="6">
        <v>78324</v>
      </c>
      <c r="G93" s="6">
        <v>0</v>
      </c>
      <c r="H93" s="6">
        <v>623224</v>
      </c>
      <c r="I93" s="6">
        <v>-359225</v>
      </c>
      <c r="J93" s="6">
        <v>2323</v>
      </c>
      <c r="K93" s="6">
        <v>41064239</v>
      </c>
      <c r="L93" s="93"/>
    </row>
    <row r="94" spans="1:12" s="94" customFormat="1" ht="17.25" customHeight="1" x14ac:dyDescent="0.15">
      <c r="A94" s="7">
        <v>2025.07</v>
      </c>
      <c r="B94" s="6">
        <v>15</v>
      </c>
      <c r="C94" s="6">
        <v>324500</v>
      </c>
      <c r="D94" s="6">
        <v>221</v>
      </c>
      <c r="E94" s="6">
        <v>175000</v>
      </c>
      <c r="F94" s="6">
        <v>76642</v>
      </c>
      <c r="G94" s="6">
        <v>0</v>
      </c>
      <c r="H94" s="6">
        <v>251642</v>
      </c>
      <c r="I94" s="6">
        <v>72857</v>
      </c>
      <c r="J94" s="6">
        <v>2326</v>
      </c>
      <c r="K94" s="6">
        <v>41137096</v>
      </c>
      <c r="L94" s="93"/>
    </row>
    <row r="95" spans="1:12" ht="17.25" customHeight="1" x14ac:dyDescent="0.15">
      <c r="A95" s="7">
        <v>2025.08</v>
      </c>
      <c r="B95" s="6">
        <v>10</v>
      </c>
      <c r="C95" s="6">
        <v>176000</v>
      </c>
      <c r="D95" s="6">
        <v>217</v>
      </c>
      <c r="E95" s="6">
        <v>84000</v>
      </c>
      <c r="F95" s="6">
        <v>78157</v>
      </c>
      <c r="G95" s="6">
        <v>0</v>
      </c>
      <c r="H95" s="6">
        <v>162157</v>
      </c>
      <c r="I95" s="6">
        <v>13842</v>
      </c>
      <c r="J95" s="6">
        <v>2330</v>
      </c>
      <c r="K95" s="6">
        <v>41150939</v>
      </c>
    </row>
    <row r="96" spans="1:12" ht="17.25" customHeight="1" x14ac:dyDescent="0.15">
      <c r="A96" s="7">
        <v>2025.09</v>
      </c>
      <c r="B96" s="6">
        <v>19</v>
      </c>
      <c r="C96" s="6">
        <v>198200</v>
      </c>
      <c r="D96" s="6">
        <v>236</v>
      </c>
      <c r="E96" s="6">
        <v>456200</v>
      </c>
      <c r="F96" s="6">
        <v>84854</v>
      </c>
      <c r="G96" s="6">
        <v>0</v>
      </c>
      <c r="H96" s="6">
        <v>541054</v>
      </c>
      <c r="I96" s="6">
        <v>-342855</v>
      </c>
      <c r="J96" s="6">
        <v>2332</v>
      </c>
      <c r="K96" s="6">
        <v>40808084</v>
      </c>
    </row>
    <row r="97" spans="1:12" ht="17.25" customHeight="1" x14ac:dyDescent="0.15">
      <c r="A97" s="154" t="s">
        <v>307</v>
      </c>
      <c r="B97" s="6">
        <v>16</v>
      </c>
      <c r="C97" s="6">
        <v>280100</v>
      </c>
      <c r="D97" s="6">
        <v>220</v>
      </c>
      <c r="E97" s="6">
        <v>158500</v>
      </c>
      <c r="F97" s="6">
        <v>75188</v>
      </c>
      <c r="G97" s="6">
        <v>0</v>
      </c>
      <c r="H97" s="6">
        <v>233688</v>
      </c>
      <c r="I97" s="6">
        <v>46411</v>
      </c>
      <c r="J97" s="6">
        <v>2340</v>
      </c>
      <c r="K97" s="6">
        <v>40854496</v>
      </c>
    </row>
    <row r="98" spans="1:12" ht="17.25" customHeight="1" x14ac:dyDescent="0.15">
      <c r="A98" s="7">
        <v>2025.11</v>
      </c>
      <c r="B98" s="6">
        <v>10</v>
      </c>
      <c r="C98" s="6">
        <v>150400</v>
      </c>
      <c r="D98" s="6">
        <v>222</v>
      </c>
      <c r="E98" s="6">
        <v>124000</v>
      </c>
      <c r="F98" s="6">
        <v>77651</v>
      </c>
      <c r="G98" s="6">
        <v>0</v>
      </c>
      <c r="H98" s="6">
        <v>201651</v>
      </c>
      <c r="I98" s="6">
        <v>-51251</v>
      </c>
      <c r="J98" s="6">
        <v>2341</v>
      </c>
      <c r="K98" s="6">
        <v>40803244</v>
      </c>
    </row>
    <row r="99" spans="1:12" ht="17.25" hidden="1" customHeight="1" x14ac:dyDescent="0.15">
      <c r="A99" s="7">
        <v>2025.12</v>
      </c>
      <c r="B99" s="6"/>
      <c r="C99" s="6"/>
      <c r="D99" s="6"/>
      <c r="E99" s="6"/>
      <c r="F99" s="6"/>
      <c r="G99" s="6"/>
      <c r="H99" s="6"/>
      <c r="I99" s="6"/>
      <c r="J99" s="6"/>
      <c r="K99" s="6"/>
    </row>
    <row r="100" spans="1:12" ht="17.25" hidden="1" customHeight="1" x14ac:dyDescent="0.15">
      <c r="A100" s="7">
        <v>2026.01</v>
      </c>
      <c r="B100" s="6"/>
      <c r="C100" s="6"/>
      <c r="D100" s="6"/>
      <c r="E100" s="6"/>
      <c r="F100" s="6"/>
      <c r="G100" s="6"/>
      <c r="H100" s="6"/>
      <c r="I100" s="6"/>
      <c r="J100" s="6"/>
      <c r="K100" s="6"/>
    </row>
    <row r="101" spans="1:12" ht="17.25" hidden="1" customHeight="1" x14ac:dyDescent="0.15">
      <c r="A101" s="7">
        <v>2026.02</v>
      </c>
      <c r="B101" s="6"/>
      <c r="C101" s="6"/>
      <c r="D101" s="6"/>
      <c r="E101" s="6"/>
      <c r="F101" s="6"/>
      <c r="G101" s="6"/>
      <c r="H101" s="6"/>
      <c r="I101" s="6"/>
      <c r="J101" s="6"/>
      <c r="K101" s="6"/>
    </row>
    <row r="102" spans="1:12" ht="17.25" hidden="1" customHeight="1" x14ac:dyDescent="0.15">
      <c r="A102" s="7">
        <v>2026.03</v>
      </c>
      <c r="B102" s="6"/>
      <c r="C102" s="6"/>
      <c r="D102" s="6"/>
      <c r="E102" s="6"/>
      <c r="F102" s="6"/>
      <c r="G102" s="6"/>
      <c r="H102" s="6"/>
      <c r="I102" s="6"/>
      <c r="J102" s="6"/>
      <c r="K102" s="6"/>
    </row>
    <row r="103" spans="1:12" ht="17.25" customHeight="1" x14ac:dyDescent="0.15">
      <c r="B103" s="80" t="s">
        <v>5</v>
      </c>
      <c r="C103" s="3" t="s">
        <v>197</v>
      </c>
      <c r="K103" s="71"/>
    </row>
    <row r="104" spans="1:12" ht="17.25" customHeight="1" x14ac:dyDescent="0.15">
      <c r="B104" s="80"/>
      <c r="C104" s="81" t="s">
        <v>199</v>
      </c>
      <c r="K104" s="71"/>
    </row>
    <row r="105" spans="1:12" ht="17.25" customHeight="1" x14ac:dyDescent="0.15">
      <c r="B105" s="80"/>
      <c r="C105" s="81" t="s">
        <v>202</v>
      </c>
      <c r="K105" s="71"/>
    </row>
    <row r="106" spans="1:12" ht="17.25" customHeight="1" x14ac:dyDescent="0.15">
      <c r="B106" s="80"/>
    </row>
    <row r="107" spans="1:12" s="86" customFormat="1" ht="17.25" customHeight="1" x14ac:dyDescent="0.15">
      <c r="A107" s="83"/>
      <c r="B107" s="84" t="s">
        <v>102</v>
      </c>
      <c r="C107" s="85" t="s">
        <v>103</v>
      </c>
      <c r="D107" s="85"/>
      <c r="E107" s="85"/>
      <c r="F107" s="85"/>
      <c r="G107" s="85"/>
      <c r="H107" s="85"/>
      <c r="I107" s="85"/>
      <c r="J107" s="85"/>
      <c r="K107" s="85"/>
      <c r="L107" s="85"/>
    </row>
    <row r="108" spans="1:12" s="86" customFormat="1" ht="17.25" customHeight="1" x14ac:dyDescent="0.15">
      <c r="A108" s="83"/>
      <c r="B108" s="84"/>
      <c r="C108" s="124" t="s">
        <v>104</v>
      </c>
      <c r="D108" s="85"/>
      <c r="E108" s="85"/>
      <c r="F108" s="85"/>
      <c r="G108" s="85"/>
      <c r="H108" s="85"/>
      <c r="I108" s="85"/>
      <c r="J108" s="85"/>
      <c r="K108" s="85"/>
      <c r="L108" s="85"/>
    </row>
    <row r="109" spans="1:12" s="86" customFormat="1" ht="17.25" customHeight="1" x14ac:dyDescent="0.15">
      <c r="A109" s="83"/>
      <c r="B109" s="84"/>
      <c r="C109" s="85"/>
      <c r="D109" s="85"/>
      <c r="E109" s="85"/>
      <c r="F109" s="85"/>
      <c r="G109" s="85"/>
      <c r="H109" s="85"/>
      <c r="I109" s="85"/>
      <c r="J109" s="85"/>
      <c r="K109" s="85"/>
      <c r="L109" s="85"/>
    </row>
    <row r="110" spans="1:12" ht="17.25" customHeight="1" x14ac:dyDescent="0.15">
      <c r="A110" s="82"/>
      <c r="C110" s="82"/>
      <c r="F110" s="82"/>
      <c r="G110" s="82"/>
      <c r="H110" s="82"/>
      <c r="I110" s="82"/>
      <c r="J110" s="82"/>
      <c r="K110" s="82"/>
      <c r="L110" s="82"/>
    </row>
    <row r="111" spans="1:12" s="32" customFormat="1" ht="17.25" hidden="1" customHeight="1" x14ac:dyDescent="0.15">
      <c r="A111" s="100"/>
      <c r="C111" s="127"/>
      <c r="D111" s="121" t="s">
        <v>138</v>
      </c>
      <c r="E111" s="100"/>
      <c r="F111" s="100"/>
      <c r="G111" s="100"/>
      <c r="H111" s="100"/>
      <c r="I111" s="100"/>
      <c r="J111" s="100"/>
      <c r="K111" s="100"/>
    </row>
    <row r="112" spans="1:12" s="32" customFormat="1" ht="17.25" hidden="1" customHeight="1" x14ac:dyDescent="0.15">
      <c r="A112" s="100"/>
      <c r="B112" s="100"/>
      <c r="C112" s="120"/>
      <c r="D112" s="87" t="s">
        <v>139</v>
      </c>
      <c r="E112" s="100"/>
      <c r="F112" s="100"/>
      <c r="G112" s="100"/>
      <c r="H112" s="100"/>
      <c r="I112" s="100"/>
      <c r="J112" s="100"/>
      <c r="K112" s="100"/>
    </row>
    <row r="113" spans="2:5" s="82" customFormat="1" ht="16.5" customHeight="1" x14ac:dyDescent="0.15">
      <c r="B113" s="81"/>
      <c r="C113" s="81"/>
      <c r="D113" s="81"/>
      <c r="E113" s="81"/>
    </row>
    <row r="114" spans="2:5" s="82" customFormat="1" ht="16.5" customHeight="1" x14ac:dyDescent="0.15">
      <c r="B114" s="81"/>
      <c r="C114" s="81"/>
      <c r="D114" s="81"/>
      <c r="E114" s="81"/>
    </row>
    <row r="115" spans="2:5" s="82" customFormat="1" ht="16.5" customHeight="1" x14ac:dyDescent="0.15">
      <c r="B115" s="81"/>
      <c r="C115" s="81"/>
      <c r="D115" s="81"/>
      <c r="E115" s="81"/>
    </row>
    <row r="116" spans="2:5" s="82" customFormat="1" ht="16.5" customHeight="1" x14ac:dyDescent="0.15">
      <c r="B116" s="81"/>
      <c r="C116" s="81"/>
      <c r="D116" s="81"/>
      <c r="E116" s="81"/>
    </row>
    <row r="117" spans="2:5" s="82" customFormat="1" ht="16.5" customHeight="1" x14ac:dyDescent="0.15">
      <c r="B117" s="81"/>
      <c r="C117" s="81"/>
      <c r="D117" s="81"/>
      <c r="E117" s="81"/>
    </row>
    <row r="118" spans="2:5" s="82" customFormat="1" ht="16.5" customHeight="1" x14ac:dyDescent="0.15">
      <c r="B118" s="81"/>
      <c r="C118" s="81"/>
      <c r="D118" s="81"/>
      <c r="E118" s="81"/>
    </row>
    <row r="119" spans="2:5" s="82" customFormat="1" ht="16.5" customHeight="1" x14ac:dyDescent="0.15">
      <c r="B119" s="81"/>
      <c r="C119" s="81"/>
      <c r="D119" s="81"/>
      <c r="E119" s="81"/>
    </row>
    <row r="120" spans="2:5" s="82" customFormat="1" ht="16.5" customHeight="1" x14ac:dyDescent="0.15">
      <c r="B120" s="81"/>
      <c r="C120" s="81"/>
      <c r="D120" s="81"/>
      <c r="E120" s="81"/>
    </row>
    <row r="121" spans="2:5" s="82" customFormat="1" ht="16.5" customHeight="1" x14ac:dyDescent="0.15">
      <c r="B121" s="81"/>
      <c r="C121" s="81"/>
      <c r="D121" s="81"/>
      <c r="E121" s="81"/>
    </row>
    <row r="122" spans="2:5" s="82" customFormat="1" ht="16.5" customHeight="1" x14ac:dyDescent="0.15">
      <c r="B122" s="81"/>
      <c r="C122" s="81"/>
      <c r="D122" s="81"/>
      <c r="E122" s="81"/>
    </row>
    <row r="123" spans="2:5" s="82" customFormat="1" ht="16.5" customHeight="1" x14ac:dyDescent="0.15">
      <c r="B123" s="81"/>
      <c r="C123" s="81"/>
      <c r="D123" s="81"/>
      <c r="E123" s="81"/>
    </row>
    <row r="124" spans="2:5" s="82" customFormat="1" ht="16.5" customHeight="1" x14ac:dyDescent="0.15"/>
    <row r="125" spans="2:5" s="82" customFormat="1" ht="16.5" customHeight="1" x14ac:dyDescent="0.15"/>
    <row r="126" spans="2:5" s="82" customFormat="1" ht="16.5" customHeight="1" x14ac:dyDescent="0.15"/>
    <row r="127" spans="2:5" s="82" customFormat="1" ht="16.5" customHeight="1" x14ac:dyDescent="0.15"/>
    <row r="128" spans="2:5" s="82" customFormat="1" ht="16.5" customHeight="1" x14ac:dyDescent="0.15"/>
    <row r="129" s="82" customFormat="1" ht="16.5" customHeight="1" x14ac:dyDescent="0.15"/>
    <row r="130" s="82" customFormat="1" ht="16.5" customHeight="1" x14ac:dyDescent="0.15"/>
    <row r="131" s="82" customFormat="1" ht="16.5" customHeight="1" x14ac:dyDescent="0.15"/>
    <row r="132" s="82" customFormat="1" ht="16.5" customHeight="1" x14ac:dyDescent="0.15"/>
    <row r="133" s="82" customFormat="1" ht="16.5" customHeight="1" x14ac:dyDescent="0.15"/>
    <row r="134" s="82" customFormat="1" ht="16.5" customHeight="1" x14ac:dyDescent="0.15"/>
    <row r="135" s="82" customFormat="1" ht="16.5" customHeight="1" x14ac:dyDescent="0.15"/>
    <row r="136" s="82" customFormat="1" ht="16.5" customHeight="1" x14ac:dyDescent="0.15"/>
    <row r="137" s="82" customFormat="1" ht="16.5" customHeight="1" x14ac:dyDescent="0.15"/>
    <row r="138" s="82" customFormat="1" ht="16.5" customHeight="1" x14ac:dyDescent="0.15"/>
    <row r="139" s="82" customFormat="1" ht="16.5" customHeight="1" x14ac:dyDescent="0.15"/>
    <row r="140" s="82" customFormat="1" ht="16.5" customHeight="1" x14ac:dyDescent="0.15"/>
    <row r="141" s="82" customFormat="1" ht="16.5" customHeight="1" x14ac:dyDescent="0.15"/>
    <row r="142" s="82" customFormat="1" ht="16.5" customHeight="1" x14ac:dyDescent="0.15"/>
    <row r="143" s="82" customFormat="1" ht="16.5" customHeight="1" x14ac:dyDescent="0.15"/>
    <row r="144" s="82" customFormat="1" ht="16.5" customHeight="1" x14ac:dyDescent="0.15"/>
    <row r="145" s="82" customFormat="1" ht="16.5" customHeight="1" x14ac:dyDescent="0.15"/>
    <row r="146" s="82" customFormat="1" ht="16.5" customHeight="1" x14ac:dyDescent="0.15"/>
    <row r="147" s="82" customFormat="1" ht="16.5" customHeight="1" x14ac:dyDescent="0.15"/>
    <row r="148" s="82" customFormat="1" ht="16.5" customHeight="1" x14ac:dyDescent="0.15"/>
    <row r="149" s="82" customFormat="1" ht="16.5" customHeight="1" x14ac:dyDescent="0.15"/>
    <row r="150" s="82" customFormat="1" ht="16.5" customHeight="1" x14ac:dyDescent="0.15"/>
    <row r="151" s="82" customFormat="1" ht="16.5" customHeight="1" x14ac:dyDescent="0.15"/>
    <row r="152" s="82" customFormat="1" ht="16.5" customHeight="1" x14ac:dyDescent="0.15"/>
    <row r="153" s="82" customFormat="1" ht="16.5" customHeight="1" x14ac:dyDescent="0.15"/>
    <row r="154" s="82" customFormat="1" ht="16.5" customHeight="1" x14ac:dyDescent="0.15"/>
    <row r="155" s="82" customFormat="1" ht="16.5" customHeight="1" x14ac:dyDescent="0.15"/>
    <row r="156" s="82" customFormat="1" ht="16.5" customHeight="1" x14ac:dyDescent="0.15"/>
    <row r="157" s="82" customFormat="1" ht="16.5" customHeight="1" x14ac:dyDescent="0.15"/>
    <row r="158" s="82" customFormat="1" ht="16.5" customHeight="1" x14ac:dyDescent="0.15"/>
    <row r="159" s="82" customFormat="1" ht="16.5" customHeight="1" x14ac:dyDescent="0.15"/>
    <row r="160" s="82" customFormat="1" ht="16.5" customHeight="1" x14ac:dyDescent="0.15"/>
    <row r="161" s="82" customFormat="1" ht="16.5" customHeight="1" x14ac:dyDescent="0.15"/>
    <row r="162" s="82" customFormat="1" ht="16.5" customHeight="1" x14ac:dyDescent="0.15"/>
    <row r="163" s="82" customFormat="1" ht="16.5" customHeight="1" x14ac:dyDescent="0.15"/>
    <row r="164" s="82" customFormat="1" ht="16.5" customHeight="1" x14ac:dyDescent="0.15"/>
    <row r="165" s="82" customFormat="1" ht="16.5" customHeight="1" x14ac:dyDescent="0.15"/>
    <row r="166" s="82" customFormat="1" ht="16.5" customHeight="1" x14ac:dyDescent="0.15"/>
    <row r="167" s="82" customFormat="1" ht="16.5" customHeight="1" x14ac:dyDescent="0.15"/>
    <row r="168" s="82" customFormat="1" ht="16.5" customHeight="1" x14ac:dyDescent="0.15"/>
    <row r="169" s="82" customFormat="1" ht="16.5" customHeight="1" x14ac:dyDescent="0.15"/>
    <row r="170" s="82" customFormat="1" ht="16.5" customHeight="1" x14ac:dyDescent="0.15"/>
    <row r="171" s="82" customFormat="1" ht="16.5" customHeight="1" x14ac:dyDescent="0.15"/>
    <row r="172" s="82" customFormat="1" ht="16.5" customHeight="1" x14ac:dyDescent="0.15"/>
    <row r="173" s="82" customFormat="1" ht="16.5" customHeight="1" x14ac:dyDescent="0.15"/>
    <row r="174" s="82" customFormat="1" ht="16.5" customHeight="1" x14ac:dyDescent="0.15"/>
    <row r="175" s="82" customFormat="1" ht="16.5" customHeight="1" x14ac:dyDescent="0.15"/>
    <row r="176" s="82" customFormat="1" ht="16.5" customHeight="1" x14ac:dyDescent="0.15"/>
    <row r="177" s="82" customFormat="1" ht="16.5" customHeight="1" x14ac:dyDescent="0.15"/>
    <row r="178" s="82" customFormat="1" ht="16.5" customHeight="1" x14ac:dyDescent="0.15"/>
    <row r="179" s="82" customFormat="1" ht="16.5" customHeight="1" x14ac:dyDescent="0.15"/>
    <row r="180" s="82" customFormat="1" ht="16.5" customHeight="1" x14ac:dyDescent="0.15"/>
    <row r="181" s="82" customFormat="1" ht="16.5" customHeight="1" x14ac:dyDescent="0.15"/>
    <row r="182" s="82" customFormat="1" ht="16.5" customHeight="1" x14ac:dyDescent="0.15"/>
    <row r="183" s="82" customFormat="1" ht="16.5" customHeight="1" x14ac:dyDescent="0.15"/>
    <row r="184" s="82" customFormat="1" ht="16.5" customHeight="1" x14ac:dyDescent="0.15"/>
    <row r="185" s="82" customFormat="1" ht="16.5" customHeight="1" x14ac:dyDescent="0.15"/>
    <row r="186" s="82" customFormat="1" ht="16.5" customHeight="1" x14ac:dyDescent="0.15"/>
    <row r="187" s="82" customFormat="1" ht="16.5" customHeight="1" x14ac:dyDescent="0.15"/>
    <row r="188" s="82" customFormat="1" ht="16.5" customHeight="1" x14ac:dyDescent="0.15"/>
    <row r="189" s="82" customFormat="1" ht="16.5" customHeight="1" x14ac:dyDescent="0.15"/>
    <row r="190" s="82" customFormat="1" ht="16.5" customHeight="1" x14ac:dyDescent="0.15"/>
    <row r="191" s="82" customFormat="1" ht="16.5" customHeight="1" x14ac:dyDescent="0.15"/>
    <row r="192" s="82" customFormat="1" ht="16.5" customHeight="1" x14ac:dyDescent="0.15"/>
    <row r="193" s="82" customFormat="1" ht="16.5" customHeight="1" x14ac:dyDescent="0.15"/>
    <row r="194" s="82" customFormat="1" ht="16.5" customHeight="1" x14ac:dyDescent="0.15"/>
    <row r="195" s="82" customFormat="1" ht="16.5" customHeight="1" x14ac:dyDescent="0.15"/>
    <row r="196" s="82" customFormat="1" ht="16.5" customHeight="1" x14ac:dyDescent="0.15"/>
    <row r="197" s="82" customFormat="1" ht="16.5" customHeight="1" x14ac:dyDescent="0.15"/>
    <row r="198" s="82" customFormat="1" ht="16.5" customHeight="1" x14ac:dyDescent="0.15"/>
    <row r="199" s="82" customFormat="1" ht="16.5" customHeight="1" x14ac:dyDescent="0.15"/>
    <row r="200" s="82" customFormat="1" ht="16.5" customHeight="1" x14ac:dyDescent="0.15"/>
    <row r="201" s="82" customFormat="1" ht="16.5" customHeight="1" x14ac:dyDescent="0.15"/>
    <row r="202" s="82" customFormat="1" ht="16.5" customHeight="1" x14ac:dyDescent="0.15"/>
    <row r="203" s="82" customFormat="1" ht="16.5" customHeight="1" x14ac:dyDescent="0.15"/>
    <row r="204" s="82" customFormat="1" ht="16.5" customHeight="1" x14ac:dyDescent="0.15"/>
    <row r="205" s="82" customFormat="1" ht="16.5" customHeight="1" x14ac:dyDescent="0.15"/>
    <row r="206" s="82" customFormat="1" ht="16.5" customHeight="1" x14ac:dyDescent="0.15"/>
    <row r="207" s="82" customFormat="1" ht="16.5" customHeight="1" x14ac:dyDescent="0.15"/>
    <row r="208" s="82" customFormat="1" ht="16.5" customHeight="1" x14ac:dyDescent="0.15"/>
    <row r="209" s="82" customFormat="1" ht="16.5" customHeight="1" x14ac:dyDescent="0.15"/>
    <row r="210" s="82" customFormat="1" ht="16.5" customHeight="1" x14ac:dyDescent="0.15"/>
    <row r="211" s="82" customFormat="1" ht="16.5" customHeight="1" x14ac:dyDescent="0.15"/>
    <row r="212" s="82" customFormat="1" ht="16.5" customHeight="1" x14ac:dyDescent="0.15"/>
    <row r="213" s="82" customFormat="1" ht="16.5" customHeight="1" x14ac:dyDescent="0.15"/>
    <row r="214" s="82" customFormat="1" ht="16.5" customHeight="1" x14ac:dyDescent="0.15"/>
    <row r="215" s="82" customFormat="1" ht="16.5" customHeight="1" x14ac:dyDescent="0.15"/>
    <row r="216" s="82" customFormat="1" ht="16.5" customHeight="1" x14ac:dyDescent="0.15"/>
    <row r="217" s="82" customFormat="1" ht="16.5" customHeight="1" x14ac:dyDescent="0.15"/>
    <row r="218" s="82" customFormat="1" ht="16.5" customHeight="1" x14ac:dyDescent="0.15"/>
    <row r="219" s="82" customFormat="1" ht="16.5" customHeight="1" x14ac:dyDescent="0.15"/>
    <row r="220" s="82" customFormat="1" ht="16.5" customHeight="1" x14ac:dyDescent="0.15"/>
    <row r="221" s="82" customFormat="1" ht="16.5" customHeight="1" x14ac:dyDescent="0.15"/>
    <row r="222" s="82" customFormat="1" ht="16.5" customHeight="1" x14ac:dyDescent="0.15"/>
    <row r="223" s="82" customFormat="1" ht="16.5" customHeight="1" x14ac:dyDescent="0.15"/>
    <row r="224" s="82" customFormat="1" ht="16.5" customHeight="1" x14ac:dyDescent="0.15"/>
    <row r="225" s="82" customFormat="1" ht="16.5" customHeight="1" x14ac:dyDescent="0.15"/>
    <row r="226" s="82" customFormat="1" ht="16.5" customHeight="1" x14ac:dyDescent="0.15"/>
    <row r="227" s="82" customFormat="1" ht="16.5" customHeight="1" x14ac:dyDescent="0.15"/>
    <row r="228" s="82" customFormat="1" ht="16.5" customHeight="1" x14ac:dyDescent="0.15"/>
    <row r="229" s="82" customFormat="1" ht="16.5" customHeight="1" x14ac:dyDescent="0.15"/>
    <row r="230" s="82" customFormat="1" ht="16.5" customHeight="1" x14ac:dyDescent="0.15"/>
    <row r="231" s="82" customFormat="1" ht="16.5" customHeight="1" x14ac:dyDescent="0.15"/>
    <row r="232" s="82" customFormat="1" ht="16.5" customHeight="1" x14ac:dyDescent="0.15"/>
    <row r="233" s="82" customFormat="1" ht="16.5" customHeight="1" x14ac:dyDescent="0.15"/>
    <row r="234" s="82" customFormat="1" ht="16.5" customHeight="1" x14ac:dyDescent="0.15"/>
    <row r="235" s="82" customFormat="1" ht="16.5" customHeight="1" x14ac:dyDescent="0.15"/>
    <row r="236" s="82" customFormat="1" ht="16.5" customHeight="1" x14ac:dyDescent="0.15"/>
    <row r="237" s="82" customFormat="1" ht="16.5" customHeight="1" x14ac:dyDescent="0.15"/>
    <row r="238" s="82" customFormat="1" ht="16.5" customHeight="1" x14ac:dyDescent="0.15"/>
    <row r="239" s="82" customFormat="1" ht="16.5" customHeight="1" x14ac:dyDescent="0.15"/>
    <row r="240" s="82" customFormat="1" ht="16.5" customHeight="1" x14ac:dyDescent="0.15"/>
    <row r="241" s="82" customFormat="1" ht="16.5" customHeight="1" x14ac:dyDescent="0.15"/>
    <row r="242" s="82" customFormat="1" ht="16.5" customHeight="1" x14ac:dyDescent="0.15"/>
    <row r="243" s="82" customFormat="1" ht="16.5" customHeight="1" x14ac:dyDescent="0.15"/>
    <row r="244" s="82" customFormat="1" ht="16.5" customHeight="1" x14ac:dyDescent="0.15"/>
    <row r="245" s="82" customFormat="1" ht="16.5" customHeight="1" x14ac:dyDescent="0.15"/>
    <row r="246" s="82" customFormat="1" ht="16.5" customHeight="1" x14ac:dyDescent="0.15"/>
    <row r="247" s="82" customFormat="1" ht="16.5" customHeight="1" x14ac:dyDescent="0.15"/>
    <row r="248" s="82" customFormat="1" ht="16.5" customHeight="1" x14ac:dyDescent="0.15"/>
    <row r="249" s="82" customFormat="1" ht="16.5" customHeight="1" x14ac:dyDescent="0.15"/>
    <row r="250" s="82" customFormat="1" ht="16.5" customHeight="1" x14ac:dyDescent="0.15"/>
    <row r="251" s="82" customFormat="1" ht="16.5" customHeight="1" x14ac:dyDescent="0.15"/>
    <row r="252" s="82" customFormat="1" ht="16.5" customHeight="1" x14ac:dyDescent="0.15"/>
    <row r="253" s="82" customFormat="1" ht="16.5" customHeight="1" x14ac:dyDescent="0.15"/>
    <row r="254" s="82" customFormat="1" ht="16.5" customHeight="1" x14ac:dyDescent="0.15"/>
    <row r="255" s="82" customFormat="1" ht="16.5" customHeight="1" x14ac:dyDescent="0.15"/>
    <row r="256" s="82" customFormat="1" ht="16.5" customHeight="1" x14ac:dyDescent="0.15"/>
    <row r="257" s="82" customFormat="1" ht="16.5" customHeight="1" x14ac:dyDescent="0.15"/>
    <row r="258" s="82" customFormat="1" ht="16.5" customHeight="1" x14ac:dyDescent="0.15"/>
    <row r="259" s="82" customFormat="1" ht="16.5" customHeight="1" x14ac:dyDescent="0.15"/>
    <row r="260" s="82" customFormat="1" ht="16.5" customHeight="1" x14ac:dyDescent="0.15"/>
    <row r="261" s="82" customFormat="1" ht="16.5" customHeight="1" x14ac:dyDescent="0.15"/>
    <row r="262" s="82" customFormat="1" ht="16.5" customHeight="1" x14ac:dyDescent="0.15"/>
    <row r="263" s="82" customFormat="1" ht="16.5" customHeight="1" x14ac:dyDescent="0.15"/>
    <row r="264" s="82" customFormat="1" ht="16.5" customHeight="1" x14ac:dyDescent="0.15"/>
    <row r="265" s="82" customFormat="1" ht="16.5" customHeight="1" x14ac:dyDescent="0.15"/>
    <row r="266" s="82" customFormat="1" ht="16.5" customHeight="1" x14ac:dyDescent="0.15"/>
    <row r="267" s="82" customFormat="1" ht="16.5" customHeight="1" x14ac:dyDescent="0.15"/>
    <row r="268" s="82" customFormat="1" ht="16.5" customHeight="1" x14ac:dyDescent="0.15"/>
    <row r="269" s="82" customFormat="1" ht="16.5" customHeight="1" x14ac:dyDescent="0.15"/>
    <row r="270" s="82" customFormat="1" ht="16.5" customHeight="1" x14ac:dyDescent="0.15"/>
    <row r="271" s="82" customFormat="1" ht="16.5" customHeight="1" x14ac:dyDescent="0.15"/>
    <row r="272" s="82" customFormat="1" ht="16.5" customHeight="1" x14ac:dyDescent="0.15"/>
    <row r="273" s="82" customFormat="1" ht="16.5" customHeight="1" x14ac:dyDescent="0.15"/>
    <row r="274" s="82" customFormat="1" ht="16.5" customHeight="1" x14ac:dyDescent="0.15"/>
    <row r="275" s="82" customFormat="1" ht="16.5" customHeight="1" x14ac:dyDescent="0.15"/>
    <row r="276" s="82" customFormat="1" ht="16.5" customHeight="1" x14ac:dyDescent="0.15"/>
    <row r="277" s="82" customFormat="1" ht="16.5" customHeight="1" x14ac:dyDescent="0.15"/>
    <row r="278" s="82" customFormat="1" ht="16.5" customHeight="1" x14ac:dyDescent="0.15"/>
    <row r="279" s="82" customFormat="1" ht="16.5" customHeight="1" x14ac:dyDescent="0.15"/>
    <row r="280" s="82" customFormat="1" ht="16.5" customHeight="1" x14ac:dyDescent="0.15"/>
    <row r="281" s="82" customFormat="1" ht="16.5" customHeight="1" x14ac:dyDescent="0.15"/>
    <row r="282" s="82" customFormat="1" ht="16.5" customHeight="1" x14ac:dyDescent="0.15"/>
    <row r="283" s="82" customFormat="1" ht="16.5" customHeight="1" x14ac:dyDescent="0.15"/>
    <row r="284" s="82" customFormat="1" ht="16.5" customHeight="1" x14ac:dyDescent="0.15"/>
    <row r="285" s="82" customFormat="1" ht="16.5" customHeight="1" x14ac:dyDescent="0.15"/>
    <row r="286" s="82" customFormat="1" ht="16.5" customHeight="1" x14ac:dyDescent="0.15"/>
    <row r="287" s="82" customFormat="1" ht="16.5" customHeight="1" x14ac:dyDescent="0.15"/>
    <row r="288" s="82" customFormat="1" ht="16.5" customHeight="1" x14ac:dyDescent="0.15"/>
    <row r="289" s="82" customFormat="1" ht="16.5" customHeight="1" x14ac:dyDescent="0.15"/>
    <row r="290" s="82" customFormat="1" ht="16.5" customHeight="1" x14ac:dyDescent="0.15"/>
    <row r="291" s="82" customFormat="1" ht="16.5" customHeight="1" x14ac:dyDescent="0.15"/>
    <row r="292" s="82" customFormat="1" ht="16.5" customHeight="1" x14ac:dyDescent="0.15"/>
    <row r="293" s="82" customFormat="1" ht="16.5" customHeight="1" x14ac:dyDescent="0.15"/>
    <row r="294" s="82" customFormat="1" ht="16.5" customHeight="1" x14ac:dyDescent="0.15"/>
    <row r="295" s="82" customFormat="1" ht="16.5" customHeight="1" x14ac:dyDescent="0.15"/>
    <row r="296" s="82" customFormat="1" ht="16.5" customHeight="1" x14ac:dyDescent="0.15"/>
    <row r="297" s="82" customFormat="1" ht="16.5" customHeight="1" x14ac:dyDescent="0.15"/>
    <row r="298" s="82" customFormat="1" ht="16.5" customHeight="1" x14ac:dyDescent="0.15"/>
    <row r="299" s="82" customFormat="1" ht="16.5" customHeight="1" x14ac:dyDescent="0.15"/>
    <row r="300" s="82" customFormat="1" ht="16.5" customHeight="1" x14ac:dyDescent="0.15"/>
    <row r="301" s="82" customFormat="1" ht="16.5" customHeight="1" x14ac:dyDescent="0.15"/>
    <row r="302" s="82" customFormat="1" ht="16.5" customHeight="1" x14ac:dyDescent="0.15"/>
    <row r="303" s="82" customFormat="1" ht="16.5" customHeight="1" x14ac:dyDescent="0.15"/>
    <row r="304" s="82" customFormat="1" ht="16.5" customHeight="1" x14ac:dyDescent="0.15"/>
    <row r="305" s="82" customFormat="1" ht="16.5" customHeight="1" x14ac:dyDescent="0.15"/>
    <row r="306" s="82" customFormat="1" ht="16.5" customHeight="1" x14ac:dyDescent="0.15"/>
    <row r="307" s="82" customFormat="1" ht="16.5" customHeight="1" x14ac:dyDescent="0.15"/>
    <row r="308" s="82" customFormat="1" ht="16.5" customHeight="1" x14ac:dyDescent="0.15"/>
    <row r="309" s="82" customFormat="1" ht="16.5" customHeight="1" x14ac:dyDescent="0.15"/>
    <row r="310" s="82" customFormat="1" ht="16.5" customHeight="1" x14ac:dyDescent="0.15"/>
    <row r="311" s="82" customFormat="1" ht="16.5" customHeight="1" x14ac:dyDescent="0.15"/>
    <row r="312" s="82" customFormat="1" ht="16.5" customHeight="1" x14ac:dyDescent="0.15"/>
    <row r="313" s="82" customFormat="1" ht="16.5" customHeight="1" x14ac:dyDescent="0.15"/>
    <row r="314" s="82" customFormat="1" ht="16.5" customHeight="1" x14ac:dyDescent="0.15"/>
    <row r="315" s="82" customFormat="1" ht="16.5" customHeight="1" x14ac:dyDescent="0.15"/>
    <row r="316" s="82" customFormat="1" ht="16.5" customHeight="1" x14ac:dyDescent="0.15"/>
    <row r="317" s="82" customFormat="1" ht="16.5" customHeight="1" x14ac:dyDescent="0.15"/>
    <row r="318" s="82" customFormat="1" ht="16.5" customHeight="1" x14ac:dyDescent="0.15"/>
    <row r="319" s="82" customFormat="1" ht="16.5" customHeight="1" x14ac:dyDescent="0.15"/>
    <row r="320" s="82" customFormat="1" ht="16.5" customHeight="1" x14ac:dyDescent="0.15"/>
    <row r="321" s="82" customFormat="1" ht="16.5" customHeight="1" x14ac:dyDescent="0.15"/>
    <row r="322" s="82" customFormat="1" ht="16.5" customHeight="1" x14ac:dyDescent="0.15"/>
    <row r="323" s="82" customFormat="1" ht="16.5" customHeight="1" x14ac:dyDescent="0.15"/>
    <row r="324" s="82" customFormat="1" ht="16.5" customHeight="1" x14ac:dyDescent="0.15"/>
    <row r="325" s="82" customFormat="1" ht="16.5" customHeight="1" x14ac:dyDescent="0.15"/>
    <row r="326" s="82" customFormat="1" ht="16.5" customHeight="1" x14ac:dyDescent="0.15"/>
    <row r="327" s="82" customFormat="1" ht="16.5" customHeight="1" x14ac:dyDescent="0.15"/>
    <row r="328" s="82" customFormat="1" ht="16.5" customHeight="1" x14ac:dyDescent="0.15"/>
    <row r="329" s="82" customFormat="1" ht="16.5" customHeight="1" x14ac:dyDescent="0.15"/>
    <row r="330" s="82" customFormat="1" ht="16.5" customHeight="1" x14ac:dyDescent="0.15"/>
    <row r="331" s="82" customFormat="1" ht="16.5" customHeight="1" x14ac:dyDescent="0.15"/>
    <row r="332" s="82" customFormat="1" ht="16.5" customHeight="1" x14ac:dyDescent="0.15"/>
    <row r="333" s="82" customFormat="1" ht="16.5" customHeight="1" x14ac:dyDescent="0.15"/>
    <row r="334" s="82" customFormat="1" ht="16.5" customHeight="1" x14ac:dyDescent="0.15"/>
    <row r="335" s="82" customFormat="1" ht="16.5" customHeight="1" x14ac:dyDescent="0.15"/>
    <row r="336" s="82" customFormat="1" ht="16.5" customHeight="1" x14ac:dyDescent="0.15"/>
    <row r="337" s="82" customFormat="1" ht="16.5" customHeight="1" x14ac:dyDescent="0.15"/>
    <row r="338" s="82" customFormat="1" ht="16.5" customHeight="1" x14ac:dyDescent="0.15"/>
    <row r="339" s="82" customFormat="1" ht="16.5" customHeight="1" x14ac:dyDescent="0.15"/>
    <row r="340" s="82" customFormat="1" ht="16.5" customHeight="1" x14ac:dyDescent="0.15"/>
    <row r="341" s="82" customFormat="1" ht="16.5" customHeight="1" x14ac:dyDescent="0.15"/>
    <row r="342" s="82" customFormat="1" ht="16.5" customHeight="1" x14ac:dyDescent="0.15"/>
    <row r="343" s="82" customFormat="1" ht="16.5" customHeight="1" x14ac:dyDescent="0.15"/>
    <row r="344" s="82" customFormat="1" ht="16.5" customHeight="1" x14ac:dyDescent="0.15"/>
    <row r="345" s="82" customFormat="1" ht="16.5" customHeight="1" x14ac:dyDescent="0.15"/>
    <row r="346" s="82" customFormat="1" ht="16.5" customHeight="1" x14ac:dyDescent="0.15"/>
    <row r="347" s="82" customFormat="1" ht="16.5" customHeight="1" x14ac:dyDescent="0.15"/>
    <row r="348" s="82" customFormat="1" ht="16.5" customHeight="1" x14ac:dyDescent="0.15"/>
    <row r="349" s="82" customFormat="1" ht="16.5" customHeight="1" x14ac:dyDescent="0.15"/>
    <row r="350" s="82" customFormat="1" ht="16.5" customHeight="1" x14ac:dyDescent="0.15"/>
    <row r="351" s="82" customFormat="1" ht="16.5" customHeight="1" x14ac:dyDescent="0.15"/>
    <row r="352" s="82" customFormat="1" ht="16.5" customHeight="1" x14ac:dyDescent="0.15"/>
    <row r="353" s="82" customFormat="1" ht="16.5" customHeight="1" x14ac:dyDescent="0.15"/>
    <row r="354" s="82" customFormat="1" ht="16.5" customHeight="1" x14ac:dyDescent="0.15"/>
    <row r="355" s="82" customFormat="1" ht="16.5" customHeight="1" x14ac:dyDescent="0.15"/>
    <row r="356" s="82" customFormat="1" ht="16.5" customHeight="1" x14ac:dyDescent="0.15"/>
    <row r="357" s="82" customFormat="1" ht="16.5" customHeight="1" x14ac:dyDescent="0.15"/>
    <row r="358" s="82" customFormat="1" ht="16.5" customHeight="1" x14ac:dyDescent="0.15"/>
    <row r="359" s="82" customFormat="1" ht="16.5" customHeight="1" x14ac:dyDescent="0.15"/>
    <row r="360" s="82" customFormat="1" ht="16.5" customHeight="1" x14ac:dyDescent="0.15"/>
    <row r="361" s="82" customFormat="1" ht="16.5" customHeight="1" x14ac:dyDescent="0.15"/>
    <row r="362" s="82" customFormat="1" ht="16.5" customHeight="1" x14ac:dyDescent="0.15"/>
    <row r="363" s="82" customFormat="1" ht="16.5" customHeight="1" x14ac:dyDescent="0.15"/>
    <row r="364" s="82" customFormat="1" ht="16.5" customHeight="1" x14ac:dyDescent="0.15"/>
    <row r="365" s="82" customFormat="1" ht="16.5" customHeight="1" x14ac:dyDescent="0.15"/>
    <row r="366" s="82" customFormat="1" ht="16.5" customHeight="1" x14ac:dyDescent="0.15"/>
    <row r="367" s="82" customFormat="1" ht="16.5" customHeight="1" x14ac:dyDescent="0.15"/>
    <row r="368" s="82" customFormat="1" ht="16.5" customHeight="1" x14ac:dyDescent="0.15"/>
    <row r="369" s="82" customFormat="1" ht="16.5" customHeight="1" x14ac:dyDescent="0.15"/>
    <row r="370" s="82" customFormat="1" ht="16.5" customHeight="1" x14ac:dyDescent="0.15"/>
    <row r="371" s="82" customFormat="1" ht="16.5" customHeight="1" x14ac:dyDescent="0.15"/>
    <row r="372" s="82" customFormat="1" ht="16.5" customHeight="1" x14ac:dyDescent="0.15"/>
    <row r="373" s="82" customFormat="1" ht="16.5" customHeight="1" x14ac:dyDescent="0.15"/>
    <row r="374" s="82" customFormat="1" ht="16.5" customHeight="1" x14ac:dyDescent="0.15"/>
    <row r="375" s="82" customFormat="1" ht="16.5" customHeight="1" x14ac:dyDescent="0.15"/>
    <row r="376" s="82" customFormat="1" ht="16.5" customHeight="1" x14ac:dyDescent="0.15"/>
    <row r="377" s="82" customFormat="1" ht="16.5" customHeight="1" x14ac:dyDescent="0.15"/>
  </sheetData>
  <mergeCells count="5">
    <mergeCell ref="J3:K3"/>
    <mergeCell ref="B3:C3"/>
    <mergeCell ref="D3:G3"/>
    <mergeCell ref="H3:H4"/>
    <mergeCell ref="I3:I4"/>
  </mergeCells>
  <phoneticPr fontId="2"/>
  <printOptions horizontalCentered="1"/>
  <pageMargins left="0" right="0" top="0.39370078740157483" bottom="0.27" header="0.51181102362204722" footer="0.41"/>
  <pageSetup paperSize="9" scale="85" orientation="landscape" r:id="rId1"/>
  <headerFooter alignWithMargins="0"/>
  <ignoredErrors>
    <ignoredError sqref="A19:A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0B5B6-BAAF-4361-8D94-7181E723DF1E}">
  <dimension ref="A1:HE160"/>
  <sheetViews>
    <sheetView zoomScale="75" zoomScaleNormal="75" workbookViewId="0">
      <pane xSplit="1" ySplit="4" topLeftCell="B81"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105" customWidth="1"/>
    <col min="2" max="2" width="8.625" style="106" customWidth="1"/>
    <col min="3" max="3" width="18.125" style="106" customWidth="1"/>
    <col min="4" max="4" width="8.625" style="106" customWidth="1"/>
    <col min="5" max="5" width="17.75" style="106" customWidth="1"/>
    <col min="6" max="6" width="14.125" style="106" customWidth="1"/>
    <col min="7" max="7" width="15.625" style="106" customWidth="1"/>
    <col min="8" max="9" width="17.75" style="106" customWidth="1"/>
    <col min="10" max="10" width="9.125" style="106" customWidth="1"/>
    <col min="11" max="11" width="22.75" style="106" customWidth="1"/>
    <col min="12" max="12" width="0.75" style="102" customWidth="1"/>
    <col min="13" max="16384" width="9" style="102"/>
  </cols>
  <sheetData>
    <row r="1" spans="1:213" s="13" customFormat="1" ht="17.25" customHeight="1" x14ac:dyDescent="0.15">
      <c r="A1" s="89"/>
      <c r="B1" s="10" t="s">
        <v>7</v>
      </c>
      <c r="C1" s="11"/>
      <c r="D1" s="11"/>
      <c r="E1" s="11"/>
      <c r="F1" s="11"/>
      <c r="G1" s="11"/>
      <c r="H1" s="11"/>
      <c r="I1" s="11"/>
      <c r="J1" s="11" t="s">
        <v>0</v>
      </c>
      <c r="K1" s="11" t="s">
        <v>0</v>
      </c>
    </row>
    <row r="2" spans="1:213" s="29" customFormat="1" ht="17.25" customHeight="1" x14ac:dyDescent="0.25">
      <c r="B2" s="40" t="s">
        <v>105</v>
      </c>
      <c r="C2" s="34"/>
      <c r="D2" s="34"/>
      <c r="E2" s="34"/>
      <c r="F2" s="34"/>
      <c r="G2" s="34"/>
      <c r="H2" s="34"/>
      <c r="I2" s="34"/>
      <c r="J2" s="34"/>
      <c r="K2" s="34"/>
    </row>
    <row r="3" spans="1:213" s="3" customFormat="1" ht="40.5" customHeight="1" x14ac:dyDescent="0.15">
      <c r="A3" s="67" t="s">
        <v>195</v>
      </c>
      <c r="B3" s="170" t="s">
        <v>106</v>
      </c>
      <c r="C3" s="171"/>
      <c r="D3" s="168" t="s">
        <v>107</v>
      </c>
      <c r="E3" s="169"/>
      <c r="F3" s="169"/>
      <c r="G3" s="169"/>
      <c r="H3" s="172" t="s">
        <v>108</v>
      </c>
      <c r="I3" s="172" t="s">
        <v>109</v>
      </c>
      <c r="J3" s="166" t="s">
        <v>31</v>
      </c>
      <c r="K3" s="167"/>
      <c r="L3" s="1"/>
    </row>
    <row r="4" spans="1:213" s="54" customFormat="1" ht="41.25" customHeight="1" x14ac:dyDescent="0.15">
      <c r="A4" s="22" t="s">
        <v>25</v>
      </c>
      <c r="B4" s="23" t="s">
        <v>80</v>
      </c>
      <c r="C4" s="24" t="s">
        <v>81</v>
      </c>
      <c r="D4" s="24" t="s">
        <v>80</v>
      </c>
      <c r="E4" s="24" t="s">
        <v>82</v>
      </c>
      <c r="F4" s="24" t="s">
        <v>83</v>
      </c>
      <c r="G4" s="24" t="s">
        <v>84</v>
      </c>
      <c r="H4" s="173"/>
      <c r="I4" s="174"/>
      <c r="J4" s="21" t="s">
        <v>80</v>
      </c>
      <c r="K4" s="21" t="s">
        <v>85</v>
      </c>
      <c r="L4" s="1"/>
    </row>
    <row r="5" spans="1:213" s="55" customFormat="1" ht="17.25" customHeight="1" x14ac:dyDescent="0.15">
      <c r="A5" s="44" t="s">
        <v>26</v>
      </c>
      <c r="B5" s="75"/>
      <c r="C5" s="75"/>
      <c r="D5" s="75"/>
      <c r="E5" s="75"/>
      <c r="F5" s="75"/>
      <c r="G5" s="75"/>
      <c r="H5" s="75"/>
      <c r="I5" s="75"/>
      <c r="J5" s="75"/>
      <c r="K5" s="75"/>
      <c r="L5" s="16"/>
    </row>
    <row r="6" spans="1:213" s="32" customFormat="1" ht="17.25" customHeight="1" x14ac:dyDescent="0.15">
      <c r="A6" s="7" t="s">
        <v>249</v>
      </c>
      <c r="B6" s="125">
        <f>SUM(B28:B39)</f>
        <v>700</v>
      </c>
      <c r="C6" s="125">
        <f t="shared" ref="C6:I6" si="0">SUM(C28:C39)</f>
        <v>15880017</v>
      </c>
      <c r="D6" s="125">
        <f t="shared" si="0"/>
        <v>545</v>
      </c>
      <c r="E6" s="125">
        <f t="shared" si="0"/>
        <v>9073605</v>
      </c>
      <c r="F6" s="125">
        <f t="shared" si="0"/>
        <v>0</v>
      </c>
      <c r="G6" s="125">
        <f t="shared" si="0"/>
        <v>181337</v>
      </c>
      <c r="H6" s="125">
        <f t="shared" si="0"/>
        <v>9254942</v>
      </c>
      <c r="I6" s="125">
        <f t="shared" si="0"/>
        <v>6625072</v>
      </c>
      <c r="J6" s="69">
        <f>J39</f>
        <v>3761</v>
      </c>
      <c r="K6" s="69">
        <f>K39</f>
        <v>75601037</v>
      </c>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row>
    <row r="7" spans="1:213" s="32" customFormat="1" ht="17.25" customHeight="1" x14ac:dyDescent="0.15">
      <c r="A7" s="7" t="s">
        <v>265</v>
      </c>
      <c r="B7" s="125">
        <f>SUM(B40:B51)</f>
        <v>665</v>
      </c>
      <c r="C7" s="125">
        <f t="shared" ref="C7:I7" si="1">SUM(C40:C51)</f>
        <v>15259132</v>
      </c>
      <c r="D7" s="125">
        <f t="shared" si="1"/>
        <v>536</v>
      </c>
      <c r="E7" s="125">
        <f t="shared" si="1"/>
        <v>8697902</v>
      </c>
      <c r="F7" s="125">
        <f t="shared" si="1"/>
        <v>0</v>
      </c>
      <c r="G7" s="125">
        <f t="shared" si="1"/>
        <v>96539</v>
      </c>
      <c r="H7" s="125">
        <f t="shared" si="1"/>
        <v>8794443</v>
      </c>
      <c r="I7" s="125">
        <f t="shared" si="1"/>
        <v>6464686</v>
      </c>
      <c r="J7" s="69">
        <f>J51</f>
        <v>3971</v>
      </c>
      <c r="K7" s="69">
        <f>K51</f>
        <v>82065725</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row>
    <row r="8" spans="1:213" s="32" customFormat="1" ht="17.25" customHeight="1" x14ac:dyDescent="0.15">
      <c r="A8" s="7" t="s">
        <v>284</v>
      </c>
      <c r="B8" s="125">
        <f>SUM(B52:B63)</f>
        <v>575</v>
      </c>
      <c r="C8" s="125">
        <f t="shared" ref="C8:I8" si="2">SUM(C52:C63)</f>
        <v>12010164</v>
      </c>
      <c r="D8" s="125">
        <f t="shared" si="2"/>
        <v>466</v>
      </c>
      <c r="E8" s="125">
        <f t="shared" si="2"/>
        <v>8579482</v>
      </c>
      <c r="F8" s="125">
        <f t="shared" si="2"/>
        <v>0</v>
      </c>
      <c r="G8" s="125">
        <f t="shared" si="2"/>
        <v>15451</v>
      </c>
      <c r="H8" s="125">
        <f t="shared" si="2"/>
        <v>8594934</v>
      </c>
      <c r="I8" s="125">
        <f t="shared" si="2"/>
        <v>3415228</v>
      </c>
      <c r="J8" s="69">
        <f>J63</f>
        <v>4146</v>
      </c>
      <c r="K8" s="69">
        <f>K63</f>
        <v>85480955</v>
      </c>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row>
    <row r="9" spans="1:213" s="32" customFormat="1" ht="17.25" customHeight="1" x14ac:dyDescent="0.15">
      <c r="A9" s="7" t="s">
        <v>296</v>
      </c>
      <c r="B9" s="125">
        <f>SUM(B64:B75)</f>
        <v>565</v>
      </c>
      <c r="C9" s="125">
        <f t="shared" ref="C9:I9" si="3">SUM(C64:C75)</f>
        <v>14944700</v>
      </c>
      <c r="D9" s="125">
        <f t="shared" si="3"/>
        <v>588</v>
      </c>
      <c r="E9" s="125">
        <f t="shared" si="3"/>
        <v>9989927</v>
      </c>
      <c r="F9" s="125">
        <f t="shared" si="3"/>
        <v>56</v>
      </c>
      <c r="G9" s="125">
        <f t="shared" si="3"/>
        <v>34225</v>
      </c>
      <c r="H9" s="125">
        <f t="shared" si="3"/>
        <v>10024208</v>
      </c>
      <c r="I9" s="125">
        <f t="shared" si="3"/>
        <v>4920489</v>
      </c>
      <c r="J9" s="69">
        <f>J75</f>
        <v>4170</v>
      </c>
      <c r="K9" s="69">
        <f>K75</f>
        <v>90401446</v>
      </c>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row>
    <row r="10" spans="1:213" s="32" customFormat="1" ht="17.25" customHeight="1" x14ac:dyDescent="0.15">
      <c r="A10" s="7" t="s">
        <v>302</v>
      </c>
      <c r="B10" s="125">
        <f t="shared" ref="B10:I10" si="4">SUM(B76:B87)</f>
        <v>579</v>
      </c>
      <c r="C10" s="125">
        <f t="shared" si="4"/>
        <v>15712300</v>
      </c>
      <c r="D10" s="125">
        <f t="shared" si="4"/>
        <v>540</v>
      </c>
      <c r="E10" s="125">
        <f t="shared" si="4"/>
        <v>10877714</v>
      </c>
      <c r="F10" s="125">
        <f t="shared" si="4"/>
        <v>67</v>
      </c>
      <c r="G10" s="125">
        <f t="shared" si="4"/>
        <v>62000</v>
      </c>
      <c r="H10" s="125">
        <f t="shared" si="4"/>
        <v>10939781</v>
      </c>
      <c r="I10" s="125">
        <f t="shared" si="4"/>
        <v>4772518</v>
      </c>
      <c r="J10" s="69">
        <f>J87</f>
        <v>4272</v>
      </c>
      <c r="K10" s="69">
        <f>K87</f>
        <v>95173964</v>
      </c>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row>
    <row r="11" spans="1:213" s="55" customFormat="1" ht="17.25" customHeight="1" x14ac:dyDescent="0.15">
      <c r="A11" s="44"/>
      <c r="B11" s="75"/>
      <c r="C11" s="75"/>
      <c r="D11" s="75"/>
      <c r="E11" s="75"/>
      <c r="F11" s="75"/>
      <c r="G11" s="75"/>
      <c r="H11" s="75"/>
      <c r="I11" s="75"/>
      <c r="J11" s="75"/>
      <c r="K11" s="75"/>
      <c r="L11" s="16"/>
    </row>
    <row r="12" spans="1:213" s="4" customFormat="1" ht="17.25" customHeight="1" x14ac:dyDescent="0.15">
      <c r="A12" s="7" t="s">
        <v>172</v>
      </c>
      <c r="B12" s="125">
        <f>SUM(B19:B30)</f>
        <v>704</v>
      </c>
      <c r="C12" s="125">
        <f t="shared" ref="C12:I12" si="5">SUM(C19:C30)</f>
        <v>15758919</v>
      </c>
      <c r="D12" s="125">
        <f t="shared" si="5"/>
        <v>512</v>
      </c>
      <c r="E12" s="125">
        <f t="shared" si="5"/>
        <v>9557193</v>
      </c>
      <c r="F12" s="125">
        <f t="shared" si="5"/>
        <v>0</v>
      </c>
      <c r="G12" s="125">
        <f t="shared" si="5"/>
        <v>29898</v>
      </c>
      <c r="H12" s="125">
        <f t="shared" si="5"/>
        <v>9587091</v>
      </c>
      <c r="I12" s="125">
        <f t="shared" si="5"/>
        <v>6171827</v>
      </c>
      <c r="J12" s="69">
        <f>J30</f>
        <v>3556</v>
      </c>
      <c r="K12" s="69">
        <f>K30</f>
        <v>69964735</v>
      </c>
      <c r="L12" s="78"/>
    </row>
    <row r="13" spans="1:213" s="4" customFormat="1" ht="17.25" customHeight="1" x14ac:dyDescent="0.15">
      <c r="A13" s="7" t="s">
        <v>251</v>
      </c>
      <c r="B13" s="125">
        <f>SUM(B31:B42)</f>
        <v>692</v>
      </c>
      <c r="C13" s="125">
        <f t="shared" ref="C13:I13" si="6">SUM(C31:C42)</f>
        <v>15613274</v>
      </c>
      <c r="D13" s="125">
        <f t="shared" si="6"/>
        <v>555</v>
      </c>
      <c r="E13" s="125">
        <f t="shared" si="6"/>
        <v>8820100</v>
      </c>
      <c r="F13" s="125">
        <f t="shared" si="6"/>
        <v>0</v>
      </c>
      <c r="G13" s="125">
        <f t="shared" si="6"/>
        <v>178735</v>
      </c>
      <c r="H13" s="125">
        <f t="shared" si="6"/>
        <v>8998836</v>
      </c>
      <c r="I13" s="125">
        <f t="shared" si="6"/>
        <v>6614435</v>
      </c>
      <c r="J13" s="69">
        <f>J42</f>
        <v>3769</v>
      </c>
      <c r="K13" s="69">
        <f>K42</f>
        <v>76379171</v>
      </c>
      <c r="L13" s="78"/>
    </row>
    <row r="14" spans="1:213" s="4" customFormat="1" ht="17.25" customHeight="1" x14ac:dyDescent="0.15">
      <c r="A14" s="7" t="s">
        <v>266</v>
      </c>
      <c r="B14" s="125">
        <f t="shared" ref="B14:I14" si="7">SUM(B43:B54)</f>
        <v>646</v>
      </c>
      <c r="C14" s="125">
        <f t="shared" si="7"/>
        <v>14859809</v>
      </c>
      <c r="D14" s="125">
        <f t="shared" si="7"/>
        <v>512</v>
      </c>
      <c r="E14" s="125">
        <f t="shared" si="7"/>
        <v>9216958</v>
      </c>
      <c r="F14" s="125">
        <f t="shared" si="7"/>
        <v>0</v>
      </c>
      <c r="G14" s="125">
        <f t="shared" si="7"/>
        <v>95967</v>
      </c>
      <c r="H14" s="125">
        <f t="shared" si="7"/>
        <v>9312927</v>
      </c>
      <c r="I14" s="125">
        <f t="shared" si="7"/>
        <v>5546880</v>
      </c>
      <c r="J14" s="69">
        <f>J54</f>
        <v>3993</v>
      </c>
      <c r="K14" s="69">
        <f>K54</f>
        <v>81926053</v>
      </c>
      <c r="L14" s="78"/>
    </row>
    <row r="15" spans="1:213" s="4" customFormat="1" ht="17.25" customHeight="1" x14ac:dyDescent="0.15">
      <c r="A15" s="7" t="s">
        <v>285</v>
      </c>
      <c r="B15" s="129">
        <f>SUM(B55:B66)</f>
        <v>579</v>
      </c>
      <c r="C15" s="129">
        <f>SUM(C55:C66)</f>
        <v>12894724</v>
      </c>
      <c r="D15" s="129">
        <f t="shared" ref="D15:I15" si="8">SUM(D55:D66)</f>
        <v>464</v>
      </c>
      <c r="E15" s="129">
        <f t="shared" si="8"/>
        <v>8519171</v>
      </c>
      <c r="F15" s="129">
        <f t="shared" si="8"/>
        <v>0</v>
      </c>
      <c r="G15" s="129">
        <f t="shared" si="8"/>
        <v>12829</v>
      </c>
      <c r="H15" s="129">
        <f t="shared" si="8"/>
        <v>8532000</v>
      </c>
      <c r="I15" s="129">
        <f t="shared" si="8"/>
        <v>4362721</v>
      </c>
      <c r="J15" s="129">
        <f>J66</f>
        <v>4161</v>
      </c>
      <c r="K15" s="129">
        <f>K66</f>
        <v>86288777</v>
      </c>
      <c r="L15" s="78"/>
    </row>
    <row r="16" spans="1:213" s="4" customFormat="1" ht="17.25" customHeight="1" x14ac:dyDescent="0.15">
      <c r="A16" s="7" t="s">
        <v>298</v>
      </c>
      <c r="B16" s="5">
        <f>SUM(B67:B78)</f>
        <v>560</v>
      </c>
      <c r="C16" s="5">
        <f t="shared" ref="C16:I16" si="9">SUM(C67:C78)</f>
        <v>14779100</v>
      </c>
      <c r="D16" s="5">
        <f t="shared" si="9"/>
        <v>589</v>
      </c>
      <c r="E16" s="5">
        <f t="shared" si="9"/>
        <v>9875233</v>
      </c>
      <c r="F16" s="5">
        <f t="shared" si="9"/>
        <v>56</v>
      </c>
      <c r="G16" s="5">
        <f t="shared" si="9"/>
        <v>33205</v>
      </c>
      <c r="H16" s="5">
        <f t="shared" si="9"/>
        <v>9908494</v>
      </c>
      <c r="I16" s="5">
        <f t="shared" si="9"/>
        <v>4870604</v>
      </c>
      <c r="J16" s="5">
        <f>J78</f>
        <v>4175</v>
      </c>
      <c r="K16" s="5">
        <f>K78</f>
        <v>91159382</v>
      </c>
      <c r="L16" s="78"/>
    </row>
    <row r="17" spans="1:213" s="4" customFormat="1" ht="17.25" customHeight="1" x14ac:dyDescent="0.15">
      <c r="A17" s="7" t="s">
        <v>305</v>
      </c>
      <c r="B17" s="5">
        <f>SUM(B79:B90)</f>
        <v>588</v>
      </c>
      <c r="C17" s="5">
        <f t="shared" ref="C17:I17" si="10">SUM(C79:C90)</f>
        <v>15333300</v>
      </c>
      <c r="D17" s="5">
        <f t="shared" si="10"/>
        <v>539</v>
      </c>
      <c r="E17" s="5">
        <f t="shared" si="10"/>
        <v>11095450</v>
      </c>
      <c r="F17" s="5">
        <f t="shared" si="10"/>
        <v>67</v>
      </c>
      <c r="G17" s="5">
        <f t="shared" si="10"/>
        <v>102000</v>
      </c>
      <c r="H17" s="5">
        <f t="shared" si="10"/>
        <v>11197517</v>
      </c>
      <c r="I17" s="5">
        <f t="shared" si="10"/>
        <v>4135782</v>
      </c>
      <c r="J17" s="5">
        <f>J90</f>
        <v>4291</v>
      </c>
      <c r="K17" s="5">
        <f>K90</f>
        <v>95295164</v>
      </c>
      <c r="L17" s="78"/>
    </row>
    <row r="18" spans="1:213" s="55" customFormat="1" ht="17.25" customHeight="1" x14ac:dyDescent="0.15">
      <c r="A18" s="53" t="s">
        <v>27</v>
      </c>
      <c r="B18" s="98"/>
      <c r="C18" s="98"/>
      <c r="D18" s="98"/>
      <c r="E18" s="98"/>
      <c r="F18" s="98"/>
      <c r="G18" s="98"/>
      <c r="H18" s="98"/>
      <c r="I18" s="98"/>
      <c r="J18" s="98"/>
      <c r="K18" s="98"/>
      <c r="L18" s="16"/>
    </row>
    <row r="19" spans="1:213" s="32" customFormat="1" ht="17.25" customHeight="1" x14ac:dyDescent="0.15">
      <c r="A19" s="7" t="s">
        <v>173</v>
      </c>
      <c r="B19" s="69">
        <v>49</v>
      </c>
      <c r="C19" s="69">
        <v>1643546</v>
      </c>
      <c r="D19" s="69">
        <v>25</v>
      </c>
      <c r="E19" s="69">
        <v>477900</v>
      </c>
      <c r="F19" s="69">
        <v>0</v>
      </c>
      <c r="G19" s="69">
        <v>0</v>
      </c>
      <c r="H19" s="12">
        <v>477900</v>
      </c>
      <c r="I19" s="12">
        <v>1165646</v>
      </c>
      <c r="J19" s="12">
        <v>3334</v>
      </c>
      <c r="K19" s="12">
        <v>64958553</v>
      </c>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row>
    <row r="20" spans="1:213" s="32" customFormat="1" ht="17.25" customHeight="1" x14ac:dyDescent="0.15">
      <c r="A20" s="7" t="s">
        <v>161</v>
      </c>
      <c r="B20" s="69">
        <v>40</v>
      </c>
      <c r="C20" s="69">
        <v>810092</v>
      </c>
      <c r="D20" s="69">
        <v>23</v>
      </c>
      <c r="E20" s="69">
        <v>708100</v>
      </c>
      <c r="F20" s="69">
        <v>0</v>
      </c>
      <c r="G20" s="69">
        <v>0</v>
      </c>
      <c r="H20" s="12">
        <v>708100</v>
      </c>
      <c r="I20" s="12">
        <v>101992</v>
      </c>
      <c r="J20" s="12">
        <v>3351</v>
      </c>
      <c r="K20" s="12">
        <v>65060545</v>
      </c>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row>
    <row r="21" spans="1:213" s="32" customFormat="1" ht="17.25" customHeight="1" x14ac:dyDescent="0.15">
      <c r="A21" s="7" t="s">
        <v>162</v>
      </c>
      <c r="B21" s="69">
        <v>55</v>
      </c>
      <c r="C21" s="69">
        <v>1489030</v>
      </c>
      <c r="D21" s="69">
        <v>80</v>
      </c>
      <c r="E21" s="69">
        <v>1834000</v>
      </c>
      <c r="F21" s="69">
        <v>0</v>
      </c>
      <c r="G21" s="69">
        <v>18</v>
      </c>
      <c r="H21" s="12">
        <v>1834018</v>
      </c>
      <c r="I21" s="12">
        <v>-344988</v>
      </c>
      <c r="J21" s="12">
        <v>3334</v>
      </c>
      <c r="K21" s="12">
        <v>64715557</v>
      </c>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row>
    <row r="22" spans="1:213" s="32" customFormat="1" ht="17.25" customHeight="1" x14ac:dyDescent="0.15">
      <c r="A22" s="7" t="s">
        <v>185</v>
      </c>
      <c r="B22" s="69">
        <v>91</v>
      </c>
      <c r="C22" s="69">
        <v>1925468</v>
      </c>
      <c r="D22" s="69">
        <v>47</v>
      </c>
      <c r="E22" s="69">
        <v>876496</v>
      </c>
      <c r="F22" s="69">
        <v>0</v>
      </c>
      <c r="G22" s="69">
        <v>1351</v>
      </c>
      <c r="H22" s="12">
        <v>877847</v>
      </c>
      <c r="I22" s="12">
        <v>1047621</v>
      </c>
      <c r="J22" s="12">
        <v>3382</v>
      </c>
      <c r="K22" s="12">
        <v>65763178</v>
      </c>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row>
    <row r="23" spans="1:213" s="32" customFormat="1" ht="17.25" customHeight="1" x14ac:dyDescent="0.15">
      <c r="A23" s="7" t="s">
        <v>186</v>
      </c>
      <c r="B23" s="69">
        <v>21</v>
      </c>
      <c r="C23" s="69">
        <v>466393</v>
      </c>
      <c r="D23" s="69">
        <v>22</v>
      </c>
      <c r="E23" s="69">
        <v>393000</v>
      </c>
      <c r="F23" s="69">
        <v>0</v>
      </c>
      <c r="G23" s="69">
        <v>41</v>
      </c>
      <c r="H23" s="12">
        <v>393041</v>
      </c>
      <c r="I23" s="12">
        <v>73352</v>
      </c>
      <c r="J23" s="12">
        <v>3383</v>
      </c>
      <c r="K23" s="12">
        <v>65836530</v>
      </c>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row>
    <row r="24" spans="1:213" s="32" customFormat="1" ht="17.25" customHeight="1" x14ac:dyDescent="0.15">
      <c r="A24" s="7" t="s">
        <v>187</v>
      </c>
      <c r="B24" s="69">
        <v>102</v>
      </c>
      <c r="C24" s="69">
        <v>2729896</v>
      </c>
      <c r="D24" s="69">
        <v>59</v>
      </c>
      <c r="E24" s="69">
        <v>1431000</v>
      </c>
      <c r="F24" s="69">
        <v>0</v>
      </c>
      <c r="G24" s="69">
        <v>0</v>
      </c>
      <c r="H24" s="12">
        <v>1431000</v>
      </c>
      <c r="I24" s="12">
        <v>1298896</v>
      </c>
      <c r="J24" s="12">
        <v>3427</v>
      </c>
      <c r="K24" s="12">
        <v>67135426</v>
      </c>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row>
    <row r="25" spans="1:213" s="32" customFormat="1" ht="17.25" customHeight="1" x14ac:dyDescent="0.15">
      <c r="A25" s="7" t="s">
        <v>180</v>
      </c>
      <c r="B25" s="69">
        <v>79</v>
      </c>
      <c r="C25" s="69">
        <v>1756458</v>
      </c>
      <c r="D25" s="69">
        <v>26</v>
      </c>
      <c r="E25" s="69">
        <v>541159</v>
      </c>
      <c r="F25" s="69">
        <v>0</v>
      </c>
      <c r="G25" s="69">
        <v>175</v>
      </c>
      <c r="H25" s="12">
        <v>541334</v>
      </c>
      <c r="I25" s="12">
        <v>1215124</v>
      </c>
      <c r="J25" s="12">
        <v>3483</v>
      </c>
      <c r="K25" s="12">
        <v>68350550</v>
      </c>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row>
    <row r="26" spans="1:213" s="32" customFormat="1" ht="17.25" customHeight="1" x14ac:dyDescent="0.15">
      <c r="A26" s="7" t="s">
        <v>188</v>
      </c>
      <c r="B26" s="69">
        <v>41</v>
      </c>
      <c r="C26" s="69">
        <v>615792</v>
      </c>
      <c r="D26" s="69">
        <v>23</v>
      </c>
      <c r="E26" s="69">
        <v>252806</v>
      </c>
      <c r="F26" s="69">
        <v>0</v>
      </c>
      <c r="G26" s="69">
        <v>0</v>
      </c>
      <c r="H26" s="12">
        <v>252806</v>
      </c>
      <c r="I26" s="12">
        <v>362986</v>
      </c>
      <c r="J26" s="12">
        <v>3501</v>
      </c>
      <c r="K26" s="12">
        <v>68713536</v>
      </c>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row>
    <row r="27" spans="1:213" s="32" customFormat="1" ht="17.25" customHeight="1" x14ac:dyDescent="0.15">
      <c r="A27" s="7" t="s">
        <v>189</v>
      </c>
      <c r="B27" s="69">
        <v>99</v>
      </c>
      <c r="C27" s="69">
        <v>1683138</v>
      </c>
      <c r="D27" s="69">
        <v>98</v>
      </c>
      <c r="E27" s="69">
        <v>1199214</v>
      </c>
      <c r="F27" s="69">
        <v>0</v>
      </c>
      <c r="G27" s="69">
        <v>21497</v>
      </c>
      <c r="H27" s="12">
        <v>1220711</v>
      </c>
      <c r="I27" s="12">
        <v>462427</v>
      </c>
      <c r="J27" s="12">
        <v>3525</v>
      </c>
      <c r="K27" s="12">
        <v>69175963</v>
      </c>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row>
    <row r="28" spans="1:213" s="32" customFormat="1" ht="17.25" customHeight="1" x14ac:dyDescent="0.15">
      <c r="A28" s="7" t="s">
        <v>169</v>
      </c>
      <c r="B28" s="69">
        <v>44</v>
      </c>
      <c r="C28" s="69">
        <v>834159</v>
      </c>
      <c r="D28" s="69">
        <v>30</v>
      </c>
      <c r="E28" s="69">
        <v>252917</v>
      </c>
      <c r="F28" s="69">
        <v>0</v>
      </c>
      <c r="G28" s="69">
        <v>5874</v>
      </c>
      <c r="H28" s="12">
        <v>258791</v>
      </c>
      <c r="I28" s="12">
        <v>575368</v>
      </c>
      <c r="J28" s="12">
        <v>3546</v>
      </c>
      <c r="K28" s="12">
        <v>69751331</v>
      </c>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row>
    <row r="29" spans="1:213" s="32" customFormat="1" ht="17.25" customHeight="1" x14ac:dyDescent="0.15">
      <c r="A29" s="7" t="s">
        <v>190</v>
      </c>
      <c r="B29" s="69">
        <v>30</v>
      </c>
      <c r="C29" s="69">
        <v>526627</v>
      </c>
      <c r="D29" s="69">
        <v>22</v>
      </c>
      <c r="E29" s="69">
        <v>409606</v>
      </c>
      <c r="F29" s="69">
        <v>0</v>
      </c>
      <c r="G29" s="69">
        <v>0</v>
      </c>
      <c r="H29" s="12">
        <v>409606</v>
      </c>
      <c r="I29" s="12">
        <v>117021</v>
      </c>
      <c r="J29" s="12">
        <v>3554</v>
      </c>
      <c r="K29" s="12">
        <v>69868352</v>
      </c>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row>
    <row r="30" spans="1:213" s="32" customFormat="1" ht="17.25" customHeight="1" x14ac:dyDescent="0.15">
      <c r="A30" s="7" t="s">
        <v>191</v>
      </c>
      <c r="B30" s="69">
        <v>53</v>
      </c>
      <c r="C30" s="69">
        <v>1278320</v>
      </c>
      <c r="D30" s="69">
        <v>57</v>
      </c>
      <c r="E30" s="69">
        <v>1180995</v>
      </c>
      <c r="F30" s="69">
        <v>0</v>
      </c>
      <c r="G30" s="69">
        <v>942</v>
      </c>
      <c r="H30" s="12">
        <v>1181937</v>
      </c>
      <c r="I30" s="12">
        <v>96382</v>
      </c>
      <c r="J30" s="12">
        <v>3556</v>
      </c>
      <c r="K30" s="12">
        <v>69964735</v>
      </c>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row>
    <row r="31" spans="1:213" s="32" customFormat="1" ht="17.25" customHeight="1" x14ac:dyDescent="0.15">
      <c r="A31" s="7" t="s">
        <v>214</v>
      </c>
      <c r="B31" s="69">
        <v>44</v>
      </c>
      <c r="C31" s="69">
        <v>946150</v>
      </c>
      <c r="D31" s="69">
        <v>36</v>
      </c>
      <c r="E31" s="69">
        <v>569495</v>
      </c>
      <c r="F31" s="69">
        <v>0</v>
      </c>
      <c r="G31" s="69">
        <v>15</v>
      </c>
      <c r="H31" s="12">
        <v>569510</v>
      </c>
      <c r="I31" s="12">
        <v>376640</v>
      </c>
      <c r="J31" s="12">
        <v>3568</v>
      </c>
      <c r="K31" s="12">
        <v>70341375</v>
      </c>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row>
    <row r="32" spans="1:213" s="32" customFormat="1" ht="17.25" customHeight="1" x14ac:dyDescent="0.15">
      <c r="A32" s="7" t="s">
        <v>218</v>
      </c>
      <c r="B32" s="69">
        <v>37</v>
      </c>
      <c r="C32" s="69">
        <v>681032</v>
      </c>
      <c r="D32" s="69">
        <v>26</v>
      </c>
      <c r="E32" s="69">
        <v>530000</v>
      </c>
      <c r="F32" s="69">
        <v>0</v>
      </c>
      <c r="G32" s="69">
        <v>0</v>
      </c>
      <c r="H32" s="12">
        <v>530000</v>
      </c>
      <c r="I32" s="12">
        <v>151032</v>
      </c>
      <c r="J32" s="12">
        <v>3579</v>
      </c>
      <c r="K32" s="12">
        <v>70492407</v>
      </c>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row>
    <row r="33" spans="1:213" s="32" customFormat="1" ht="17.25" customHeight="1" x14ac:dyDescent="0.15">
      <c r="A33" s="7" t="s">
        <v>223</v>
      </c>
      <c r="B33" s="69">
        <v>81</v>
      </c>
      <c r="C33" s="69">
        <v>1910693</v>
      </c>
      <c r="D33" s="69">
        <v>77</v>
      </c>
      <c r="E33" s="69">
        <v>1667972</v>
      </c>
      <c r="F33" s="69">
        <v>0</v>
      </c>
      <c r="G33" s="69">
        <v>0</v>
      </c>
      <c r="H33" s="12">
        <v>1667972</v>
      </c>
      <c r="I33" s="12">
        <v>242721</v>
      </c>
      <c r="J33" s="12">
        <v>3592</v>
      </c>
      <c r="K33" s="12">
        <v>70735128</v>
      </c>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row>
    <row r="34" spans="1:213" s="32" customFormat="1" ht="17.25" customHeight="1" x14ac:dyDescent="0.15">
      <c r="A34" s="7" t="s">
        <v>224</v>
      </c>
      <c r="B34" s="69">
        <v>101</v>
      </c>
      <c r="C34" s="69">
        <v>2543336</v>
      </c>
      <c r="D34" s="69">
        <v>64</v>
      </c>
      <c r="E34" s="69">
        <v>868000</v>
      </c>
      <c r="F34" s="69">
        <v>0</v>
      </c>
      <c r="G34" s="69">
        <v>167895</v>
      </c>
      <c r="H34" s="12">
        <v>1035895</v>
      </c>
      <c r="I34" s="12">
        <v>1507441</v>
      </c>
      <c r="J34" s="12">
        <v>3659</v>
      </c>
      <c r="K34" s="12">
        <v>72242569</v>
      </c>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row>
    <row r="35" spans="1:213" s="32" customFormat="1" ht="17.25" customHeight="1" x14ac:dyDescent="0.15">
      <c r="A35" s="7" t="s">
        <v>228</v>
      </c>
      <c r="B35" s="69">
        <v>22</v>
      </c>
      <c r="C35" s="69">
        <v>256450</v>
      </c>
      <c r="D35" s="69">
        <v>16</v>
      </c>
      <c r="E35" s="69">
        <v>214302</v>
      </c>
      <c r="F35" s="69">
        <v>0</v>
      </c>
      <c r="G35" s="69">
        <v>300</v>
      </c>
      <c r="H35" s="12">
        <v>214602</v>
      </c>
      <c r="I35" s="12">
        <v>41848</v>
      </c>
      <c r="J35" s="12">
        <v>3668</v>
      </c>
      <c r="K35" s="12">
        <v>72284417</v>
      </c>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row>
    <row r="36" spans="1:213" s="32" customFormat="1" ht="17.25" customHeight="1" x14ac:dyDescent="0.15">
      <c r="A36" s="7" t="s">
        <v>231</v>
      </c>
      <c r="B36" s="69">
        <v>103</v>
      </c>
      <c r="C36" s="69">
        <v>1854745</v>
      </c>
      <c r="D36" s="69">
        <v>63</v>
      </c>
      <c r="E36" s="69">
        <v>1100536</v>
      </c>
      <c r="F36" s="69">
        <v>0</v>
      </c>
      <c r="G36" s="69">
        <v>221</v>
      </c>
      <c r="H36" s="12">
        <v>1100757</v>
      </c>
      <c r="I36" s="12">
        <v>753988</v>
      </c>
      <c r="J36" s="12">
        <v>3710</v>
      </c>
      <c r="K36" s="12">
        <v>73038405</v>
      </c>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row>
    <row r="37" spans="1:213" s="32" customFormat="1" ht="17.25" customHeight="1" x14ac:dyDescent="0.15">
      <c r="A37" s="7" t="s">
        <v>233</v>
      </c>
      <c r="B37" s="69">
        <v>69</v>
      </c>
      <c r="C37" s="69">
        <v>1721204</v>
      </c>
      <c r="D37" s="69">
        <v>38</v>
      </c>
      <c r="E37" s="69">
        <v>584150</v>
      </c>
      <c r="F37" s="69">
        <v>0</v>
      </c>
      <c r="G37" s="69">
        <v>1019</v>
      </c>
      <c r="H37" s="12">
        <v>585169</v>
      </c>
      <c r="I37" s="12">
        <v>1136034</v>
      </c>
      <c r="J37" s="12">
        <v>3745</v>
      </c>
      <c r="K37" s="12">
        <v>74174439</v>
      </c>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row>
    <row r="38" spans="1:213" s="32" customFormat="1" ht="17.25" customHeight="1" x14ac:dyDescent="0.15">
      <c r="A38" s="7" t="s">
        <v>234</v>
      </c>
      <c r="B38" s="69">
        <v>38</v>
      </c>
      <c r="C38" s="69">
        <v>498334</v>
      </c>
      <c r="D38" s="69">
        <v>26</v>
      </c>
      <c r="E38" s="69">
        <v>485977</v>
      </c>
      <c r="F38" s="69">
        <v>0</v>
      </c>
      <c r="G38" s="69">
        <v>331</v>
      </c>
      <c r="H38" s="12">
        <v>486308</v>
      </c>
      <c r="I38" s="12">
        <v>12026</v>
      </c>
      <c r="J38" s="12">
        <v>3758</v>
      </c>
      <c r="K38" s="12">
        <v>73986465</v>
      </c>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row>
    <row r="39" spans="1:213" s="32" customFormat="1" ht="17.25" customHeight="1" x14ac:dyDescent="0.15">
      <c r="A39" s="7" t="s">
        <v>237</v>
      </c>
      <c r="B39" s="69">
        <v>78</v>
      </c>
      <c r="C39" s="69">
        <v>2828967</v>
      </c>
      <c r="D39" s="69">
        <v>90</v>
      </c>
      <c r="E39" s="69">
        <v>1209655</v>
      </c>
      <c r="F39" s="69">
        <v>0</v>
      </c>
      <c r="G39" s="69">
        <v>4740</v>
      </c>
      <c r="H39" s="12">
        <v>1214395</v>
      </c>
      <c r="I39" s="12">
        <v>1614571</v>
      </c>
      <c r="J39" s="12">
        <v>3761</v>
      </c>
      <c r="K39" s="12">
        <v>75601037</v>
      </c>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row>
    <row r="40" spans="1:213" s="32" customFormat="1" ht="17.25" customHeight="1" x14ac:dyDescent="0.15">
      <c r="A40" s="7" t="s">
        <v>239</v>
      </c>
      <c r="B40" s="69">
        <v>34</v>
      </c>
      <c r="C40" s="69">
        <v>651365</v>
      </c>
      <c r="D40" s="69">
        <v>32</v>
      </c>
      <c r="E40" s="69">
        <v>347444</v>
      </c>
      <c r="F40" s="69">
        <v>0</v>
      </c>
      <c r="G40" s="69">
        <v>100</v>
      </c>
      <c r="H40" s="12">
        <v>347544</v>
      </c>
      <c r="I40" s="12">
        <v>303820</v>
      </c>
      <c r="J40" s="12">
        <v>3765</v>
      </c>
      <c r="K40" s="12">
        <v>75904857</v>
      </c>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row>
    <row r="41" spans="1:213" s="32" customFormat="1" ht="17.25" customHeight="1" x14ac:dyDescent="0.15">
      <c r="A41" s="7" t="s">
        <v>243</v>
      </c>
      <c r="B41" s="69">
        <v>36</v>
      </c>
      <c r="C41" s="69">
        <v>809311</v>
      </c>
      <c r="D41" s="69">
        <v>39</v>
      </c>
      <c r="E41" s="69">
        <v>603871</v>
      </c>
      <c r="F41" s="69">
        <v>0</v>
      </c>
      <c r="G41" s="69">
        <v>2464</v>
      </c>
      <c r="H41" s="12">
        <v>606335</v>
      </c>
      <c r="I41" s="12">
        <v>202976</v>
      </c>
      <c r="J41" s="12">
        <v>3764</v>
      </c>
      <c r="K41" s="12">
        <v>76107833</v>
      </c>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row>
    <row r="42" spans="1:213" s="32" customFormat="1" ht="17.25" customHeight="1" x14ac:dyDescent="0.15">
      <c r="A42" s="7" t="s">
        <v>244</v>
      </c>
      <c r="B42" s="69">
        <v>49</v>
      </c>
      <c r="C42" s="69">
        <v>911687</v>
      </c>
      <c r="D42" s="69">
        <v>48</v>
      </c>
      <c r="E42" s="69">
        <v>638698</v>
      </c>
      <c r="F42" s="69">
        <v>0</v>
      </c>
      <c r="G42" s="69">
        <v>1650</v>
      </c>
      <c r="H42" s="12">
        <v>640349</v>
      </c>
      <c r="I42" s="12">
        <v>271338</v>
      </c>
      <c r="J42" s="12">
        <v>3769</v>
      </c>
      <c r="K42" s="12">
        <v>76379171</v>
      </c>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row>
    <row r="43" spans="1:213" s="32" customFormat="1" ht="17.25" customHeight="1" x14ac:dyDescent="0.15">
      <c r="A43" s="7" t="s">
        <v>252</v>
      </c>
      <c r="B43" s="69">
        <v>60</v>
      </c>
      <c r="C43" s="69">
        <v>1349647</v>
      </c>
      <c r="D43" s="69">
        <v>36</v>
      </c>
      <c r="E43" s="69">
        <v>473300</v>
      </c>
      <c r="F43" s="69">
        <v>0</v>
      </c>
      <c r="G43" s="69">
        <v>766</v>
      </c>
      <c r="H43" s="12">
        <v>474066</v>
      </c>
      <c r="I43" s="12">
        <v>875581</v>
      </c>
      <c r="J43" s="12">
        <v>3800</v>
      </c>
      <c r="K43" s="12">
        <v>77254753</v>
      </c>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row>
    <row r="44" spans="1:213" s="32" customFormat="1" ht="17.25" customHeight="1" x14ac:dyDescent="0.15">
      <c r="A44" s="7" t="s">
        <v>253</v>
      </c>
      <c r="B44" s="69">
        <v>32</v>
      </c>
      <c r="C44" s="69">
        <v>692210</v>
      </c>
      <c r="D44" s="69">
        <v>16</v>
      </c>
      <c r="E44" s="69">
        <v>205725</v>
      </c>
      <c r="F44" s="69">
        <v>0</v>
      </c>
      <c r="G44" s="69">
        <v>1</v>
      </c>
      <c r="H44" s="12">
        <v>205726</v>
      </c>
      <c r="I44" s="12">
        <v>486484</v>
      </c>
      <c r="J44" s="12">
        <v>3817</v>
      </c>
      <c r="K44" s="12">
        <v>77741237</v>
      </c>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row>
    <row r="45" spans="1:213" s="32" customFormat="1" ht="17.25" customHeight="1" x14ac:dyDescent="0.15">
      <c r="A45" s="7" t="s">
        <v>254</v>
      </c>
      <c r="B45" s="69">
        <v>78</v>
      </c>
      <c r="C45" s="69">
        <v>2162536</v>
      </c>
      <c r="D45" s="69">
        <v>75</v>
      </c>
      <c r="E45" s="69">
        <v>1081937</v>
      </c>
      <c r="F45" s="69">
        <v>0</v>
      </c>
      <c r="G45" s="69">
        <v>4084</v>
      </c>
      <c r="H45" s="12">
        <v>1086021</v>
      </c>
      <c r="I45" s="12">
        <v>1076514</v>
      </c>
      <c r="J45" s="12">
        <v>3835</v>
      </c>
      <c r="K45" s="12">
        <v>78817751</v>
      </c>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row>
    <row r="46" spans="1:213" s="32" customFormat="1" ht="17.25" customHeight="1" x14ac:dyDescent="0.15">
      <c r="A46" s="7" t="s">
        <v>255</v>
      </c>
      <c r="B46" s="69">
        <v>63</v>
      </c>
      <c r="C46" s="69">
        <v>1178781</v>
      </c>
      <c r="D46" s="69">
        <v>56</v>
      </c>
      <c r="E46" s="69">
        <v>1010709</v>
      </c>
      <c r="F46" s="69">
        <v>0</v>
      </c>
      <c r="G46" s="69">
        <v>78274</v>
      </c>
      <c r="H46" s="12">
        <v>1088983</v>
      </c>
      <c r="I46" s="12">
        <v>89798</v>
      </c>
      <c r="J46" s="12">
        <v>3854</v>
      </c>
      <c r="K46" s="12">
        <v>78907549</v>
      </c>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row>
    <row r="47" spans="1:213" s="32" customFormat="1" ht="17.25" customHeight="1" x14ac:dyDescent="0.15">
      <c r="A47" s="7" t="s">
        <v>256</v>
      </c>
      <c r="B47" s="69">
        <v>15</v>
      </c>
      <c r="C47" s="69">
        <v>513497</v>
      </c>
      <c r="D47" s="69">
        <v>17</v>
      </c>
      <c r="E47" s="69">
        <v>186000</v>
      </c>
      <c r="F47" s="69">
        <v>0</v>
      </c>
      <c r="G47" s="69">
        <v>339</v>
      </c>
      <c r="H47" s="12">
        <v>186339</v>
      </c>
      <c r="I47" s="12">
        <v>327158</v>
      </c>
      <c r="J47" s="12">
        <v>3857</v>
      </c>
      <c r="K47" s="12">
        <v>79234707</v>
      </c>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row>
    <row r="48" spans="1:213" s="32" customFormat="1" ht="17.25" customHeight="1" x14ac:dyDescent="0.15">
      <c r="A48" s="7" t="s">
        <v>257</v>
      </c>
      <c r="B48" s="69">
        <v>88</v>
      </c>
      <c r="C48" s="69">
        <v>2101876</v>
      </c>
      <c r="D48" s="69">
        <v>76</v>
      </c>
      <c r="E48" s="69">
        <v>1979856</v>
      </c>
      <c r="F48" s="69">
        <v>0</v>
      </c>
      <c r="G48" s="69">
        <v>5091</v>
      </c>
      <c r="H48" s="12">
        <v>1984948</v>
      </c>
      <c r="I48" s="12">
        <v>116928</v>
      </c>
      <c r="J48" s="12">
        <v>3877</v>
      </c>
      <c r="K48" s="12">
        <v>79351635</v>
      </c>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c r="EO48" s="70"/>
      <c r="EP48" s="70"/>
      <c r="EQ48" s="70"/>
      <c r="ER48" s="70"/>
      <c r="ES48" s="70"/>
      <c r="ET48" s="70"/>
      <c r="EU48" s="70"/>
      <c r="EV48" s="70"/>
      <c r="EW48" s="70"/>
      <c r="EX48" s="70"/>
      <c r="EY48" s="70"/>
      <c r="EZ48" s="70"/>
      <c r="FA48" s="70"/>
      <c r="FB48" s="70"/>
      <c r="FC48" s="70"/>
      <c r="FD48" s="70"/>
      <c r="FE48" s="70"/>
      <c r="FF48" s="70"/>
      <c r="FG48" s="70"/>
      <c r="FH48" s="70"/>
      <c r="FI48" s="70"/>
      <c r="FJ48" s="70"/>
      <c r="FK48" s="70"/>
      <c r="FL48" s="70"/>
      <c r="FM48" s="70"/>
      <c r="FN48" s="70"/>
      <c r="FO48" s="70"/>
      <c r="FP48" s="70"/>
      <c r="FQ48" s="70"/>
      <c r="FR48" s="70"/>
      <c r="FS48" s="70"/>
      <c r="FT48" s="70"/>
      <c r="FU48" s="70"/>
      <c r="FV48" s="70"/>
      <c r="FW48" s="70"/>
      <c r="FX48" s="70"/>
      <c r="FY48" s="70"/>
      <c r="FZ48" s="70"/>
      <c r="GA48" s="70"/>
      <c r="GB48" s="70"/>
      <c r="GC48" s="70"/>
      <c r="GD48" s="70"/>
      <c r="GE48" s="70"/>
      <c r="GF48" s="70"/>
      <c r="GG48" s="70"/>
      <c r="GH48" s="70"/>
      <c r="GI48" s="70"/>
      <c r="GJ48" s="70"/>
      <c r="GK48" s="70"/>
      <c r="GL48" s="70"/>
      <c r="GM48" s="70"/>
      <c r="GN48" s="70"/>
      <c r="GO48" s="70"/>
      <c r="GP48" s="70"/>
      <c r="GQ48" s="70"/>
      <c r="GR48" s="70"/>
      <c r="GS48" s="70"/>
      <c r="GT48" s="70"/>
      <c r="GU48" s="70"/>
      <c r="GV48" s="70"/>
      <c r="GW48" s="70"/>
      <c r="GX48" s="70"/>
      <c r="GY48" s="70"/>
      <c r="GZ48" s="70"/>
      <c r="HA48" s="70"/>
      <c r="HB48" s="70"/>
      <c r="HC48" s="70"/>
      <c r="HD48" s="70"/>
      <c r="HE48" s="70"/>
    </row>
    <row r="49" spans="1:213" s="32" customFormat="1" ht="17.25" customHeight="1" x14ac:dyDescent="0.15">
      <c r="A49" s="7" t="s">
        <v>258</v>
      </c>
      <c r="B49" s="69">
        <v>64</v>
      </c>
      <c r="C49" s="69">
        <v>2104614</v>
      </c>
      <c r="D49" s="69">
        <v>40</v>
      </c>
      <c r="E49" s="69">
        <v>356799</v>
      </c>
      <c r="F49" s="69">
        <v>0</v>
      </c>
      <c r="G49" s="69">
        <v>1758</v>
      </c>
      <c r="H49" s="12">
        <v>358557</v>
      </c>
      <c r="I49" s="12">
        <v>1746056</v>
      </c>
      <c r="J49" s="12">
        <v>3909</v>
      </c>
      <c r="K49" s="12">
        <v>81097692</v>
      </c>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c r="EO49" s="70"/>
      <c r="EP49" s="70"/>
      <c r="EQ49" s="70"/>
      <c r="ER49" s="70"/>
      <c r="ES49" s="70"/>
      <c r="ET49" s="70"/>
      <c r="EU49" s="70"/>
      <c r="EV49" s="70"/>
      <c r="EW49" s="70"/>
      <c r="EX49" s="70"/>
      <c r="EY49" s="70"/>
      <c r="EZ49" s="70"/>
      <c r="FA49" s="70"/>
      <c r="FB49" s="70"/>
      <c r="FC49" s="70"/>
      <c r="FD49" s="70"/>
      <c r="FE49" s="70"/>
      <c r="FF49" s="70"/>
      <c r="FG49" s="70"/>
      <c r="FH49" s="70"/>
      <c r="FI49" s="70"/>
      <c r="FJ49" s="70"/>
      <c r="FK49" s="70"/>
      <c r="FL49" s="70"/>
      <c r="FM49" s="70"/>
      <c r="FN49" s="70"/>
      <c r="FO49" s="70"/>
      <c r="FP49" s="70"/>
      <c r="FQ49" s="70"/>
      <c r="FR49" s="70"/>
      <c r="FS49" s="70"/>
      <c r="FT49" s="70"/>
      <c r="FU49" s="70"/>
      <c r="FV49" s="70"/>
      <c r="FW49" s="70"/>
      <c r="FX49" s="70"/>
      <c r="FY49" s="70"/>
      <c r="FZ49" s="70"/>
      <c r="GA49" s="70"/>
      <c r="GB49" s="70"/>
      <c r="GC49" s="70"/>
      <c r="GD49" s="70"/>
      <c r="GE49" s="70"/>
      <c r="GF49" s="70"/>
      <c r="GG49" s="70"/>
      <c r="GH49" s="70"/>
      <c r="GI49" s="70"/>
      <c r="GJ49" s="70"/>
      <c r="GK49" s="70"/>
      <c r="GL49" s="70"/>
      <c r="GM49" s="70"/>
      <c r="GN49" s="70"/>
      <c r="GO49" s="70"/>
      <c r="GP49" s="70"/>
      <c r="GQ49" s="70"/>
      <c r="GR49" s="70"/>
      <c r="GS49" s="70"/>
      <c r="GT49" s="70"/>
      <c r="GU49" s="70"/>
      <c r="GV49" s="70"/>
      <c r="GW49" s="70"/>
      <c r="GX49" s="70"/>
      <c r="GY49" s="70"/>
      <c r="GZ49" s="70"/>
      <c r="HA49" s="70"/>
      <c r="HB49" s="70"/>
      <c r="HC49" s="70"/>
      <c r="HD49" s="70"/>
      <c r="HE49" s="70"/>
    </row>
    <row r="50" spans="1:213" s="32" customFormat="1" ht="17.25" customHeight="1" x14ac:dyDescent="0.15">
      <c r="A50" s="7" t="s">
        <v>259</v>
      </c>
      <c r="B50" s="69">
        <v>39</v>
      </c>
      <c r="C50" s="69">
        <v>717775</v>
      </c>
      <c r="D50" s="69">
        <v>16</v>
      </c>
      <c r="E50" s="69">
        <v>152791</v>
      </c>
      <c r="F50" s="69">
        <v>0</v>
      </c>
      <c r="G50" s="69">
        <v>801</v>
      </c>
      <c r="H50" s="12">
        <v>153592</v>
      </c>
      <c r="I50" s="12">
        <v>564183</v>
      </c>
      <c r="J50" s="12">
        <v>3935</v>
      </c>
      <c r="K50" s="12">
        <v>81661875</v>
      </c>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c r="EO50" s="70"/>
      <c r="EP50" s="70"/>
      <c r="EQ50" s="70"/>
      <c r="ER50" s="70"/>
      <c r="ES50" s="70"/>
      <c r="ET50" s="70"/>
      <c r="EU50" s="70"/>
      <c r="EV50" s="70"/>
      <c r="EW50" s="70"/>
      <c r="EX50" s="70"/>
      <c r="EY50" s="70"/>
      <c r="EZ50" s="70"/>
      <c r="FA50" s="70"/>
      <c r="FB50" s="70"/>
      <c r="FC50" s="70"/>
      <c r="FD50" s="70"/>
      <c r="FE50" s="70"/>
      <c r="FF50" s="70"/>
      <c r="FG50" s="70"/>
      <c r="FH50" s="70"/>
      <c r="FI50" s="70"/>
      <c r="FJ50" s="70"/>
      <c r="FK50" s="70"/>
      <c r="FL50" s="70"/>
      <c r="FM50" s="70"/>
      <c r="FN50" s="70"/>
      <c r="FO50" s="70"/>
      <c r="FP50" s="70"/>
      <c r="FQ50" s="70"/>
      <c r="FR50" s="70"/>
      <c r="FS50" s="70"/>
      <c r="FT50" s="70"/>
      <c r="FU50" s="70"/>
      <c r="FV50" s="70"/>
      <c r="FW50" s="70"/>
      <c r="FX50" s="70"/>
      <c r="FY50" s="70"/>
      <c r="FZ50" s="70"/>
      <c r="GA50" s="70"/>
      <c r="GB50" s="70"/>
      <c r="GC50" s="70"/>
      <c r="GD50" s="70"/>
      <c r="GE50" s="70"/>
      <c r="GF50" s="70"/>
      <c r="GG50" s="70"/>
      <c r="GH50" s="70"/>
      <c r="GI50" s="70"/>
      <c r="GJ50" s="70"/>
      <c r="GK50" s="70"/>
      <c r="GL50" s="70"/>
      <c r="GM50" s="70"/>
      <c r="GN50" s="70"/>
      <c r="GO50" s="70"/>
      <c r="GP50" s="70"/>
      <c r="GQ50" s="70"/>
      <c r="GR50" s="70"/>
      <c r="GS50" s="70"/>
      <c r="GT50" s="70"/>
      <c r="GU50" s="70"/>
      <c r="GV50" s="70"/>
      <c r="GW50" s="70"/>
      <c r="GX50" s="70"/>
      <c r="GY50" s="70"/>
      <c r="GZ50" s="70"/>
      <c r="HA50" s="70"/>
      <c r="HB50" s="70"/>
      <c r="HC50" s="70"/>
      <c r="HD50" s="70"/>
      <c r="HE50" s="70"/>
    </row>
    <row r="51" spans="1:213" s="32" customFormat="1" ht="17.25" customHeight="1" x14ac:dyDescent="0.15">
      <c r="A51" s="7" t="s">
        <v>260</v>
      </c>
      <c r="B51" s="69">
        <v>107</v>
      </c>
      <c r="C51" s="69">
        <v>2065833</v>
      </c>
      <c r="D51" s="69">
        <v>85</v>
      </c>
      <c r="E51" s="69">
        <v>1660772</v>
      </c>
      <c r="F51" s="69">
        <v>0</v>
      </c>
      <c r="G51" s="69">
        <v>1211</v>
      </c>
      <c r="H51" s="12">
        <v>1661983</v>
      </c>
      <c r="I51" s="12">
        <v>403850</v>
      </c>
      <c r="J51" s="12">
        <v>3971</v>
      </c>
      <c r="K51" s="12">
        <v>82065725</v>
      </c>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c r="EO51" s="70"/>
      <c r="EP51" s="70"/>
      <c r="EQ51" s="70"/>
      <c r="ER51" s="70"/>
      <c r="ES51" s="70"/>
      <c r="ET51" s="70"/>
      <c r="EU51" s="70"/>
      <c r="EV51" s="70"/>
      <c r="EW51" s="70"/>
      <c r="EX51" s="70"/>
      <c r="EY51" s="70"/>
      <c r="EZ51" s="70"/>
      <c r="FA51" s="70"/>
      <c r="FB51" s="70"/>
      <c r="FC51" s="70"/>
      <c r="FD51" s="70"/>
      <c r="FE51" s="70"/>
      <c r="FF51" s="70"/>
      <c r="FG51" s="70"/>
      <c r="FH51" s="70"/>
      <c r="FI51" s="70"/>
      <c r="FJ51" s="70"/>
      <c r="FK51" s="70"/>
      <c r="FL51" s="70"/>
      <c r="FM51" s="70"/>
      <c r="FN51" s="70"/>
      <c r="FO51" s="70"/>
      <c r="FP51" s="70"/>
      <c r="FQ51" s="70"/>
      <c r="FR51" s="70"/>
      <c r="FS51" s="70"/>
      <c r="FT51" s="70"/>
      <c r="FU51" s="70"/>
      <c r="FV51" s="70"/>
      <c r="FW51" s="70"/>
      <c r="FX51" s="70"/>
      <c r="FY51" s="70"/>
      <c r="FZ51" s="70"/>
      <c r="GA51" s="70"/>
      <c r="GB51" s="70"/>
      <c r="GC51" s="70"/>
      <c r="GD51" s="70"/>
      <c r="GE51" s="70"/>
      <c r="GF51" s="70"/>
      <c r="GG51" s="70"/>
      <c r="GH51" s="70"/>
      <c r="GI51" s="70"/>
      <c r="GJ51" s="70"/>
      <c r="GK51" s="70"/>
      <c r="GL51" s="70"/>
      <c r="GM51" s="70"/>
      <c r="GN51" s="70"/>
      <c r="GO51" s="70"/>
      <c r="GP51" s="70"/>
      <c r="GQ51" s="70"/>
      <c r="GR51" s="70"/>
      <c r="GS51" s="70"/>
      <c r="GT51" s="70"/>
      <c r="GU51" s="70"/>
      <c r="GV51" s="70"/>
      <c r="GW51" s="70"/>
      <c r="GX51" s="70"/>
      <c r="GY51" s="70"/>
      <c r="GZ51" s="70"/>
      <c r="HA51" s="70"/>
      <c r="HB51" s="70"/>
      <c r="HC51" s="70"/>
      <c r="HD51" s="70"/>
      <c r="HE51" s="70"/>
    </row>
    <row r="52" spans="1:213" s="32" customFormat="1" ht="17.25" customHeight="1" x14ac:dyDescent="0.15">
      <c r="A52" s="7" t="s">
        <v>261</v>
      </c>
      <c r="B52" s="69">
        <v>32</v>
      </c>
      <c r="C52" s="69">
        <v>506975</v>
      </c>
      <c r="D52" s="69">
        <v>23</v>
      </c>
      <c r="E52" s="69">
        <v>611722</v>
      </c>
      <c r="F52" s="69">
        <v>0</v>
      </c>
      <c r="G52" s="69">
        <v>1129</v>
      </c>
      <c r="H52" s="12">
        <v>612852</v>
      </c>
      <c r="I52" s="12">
        <v>-105876</v>
      </c>
      <c r="J52" s="12">
        <v>3984</v>
      </c>
      <c r="K52" s="12">
        <v>81959849</v>
      </c>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c r="EO52" s="70"/>
      <c r="EP52" s="70"/>
      <c r="EQ52" s="70"/>
      <c r="ER52" s="70"/>
      <c r="ES52" s="70"/>
      <c r="ET52" s="70"/>
      <c r="EU52" s="70"/>
      <c r="EV52" s="70"/>
      <c r="EW52" s="70"/>
      <c r="EX52" s="70"/>
      <c r="EY52" s="70"/>
      <c r="EZ52" s="70"/>
      <c r="FA52" s="70"/>
      <c r="FB52" s="70"/>
      <c r="FC52" s="70"/>
      <c r="FD52" s="70"/>
      <c r="FE52" s="70"/>
      <c r="FF52" s="70"/>
      <c r="FG52" s="70"/>
      <c r="FH52" s="70"/>
      <c r="FI52" s="70"/>
      <c r="FJ52" s="70"/>
      <c r="FK52" s="70"/>
      <c r="FL52" s="70"/>
      <c r="FM52" s="70"/>
      <c r="FN52" s="70"/>
      <c r="FO52" s="70"/>
      <c r="FP52" s="70"/>
      <c r="FQ52" s="70"/>
      <c r="FR52" s="70"/>
      <c r="FS52" s="70"/>
      <c r="FT52" s="70"/>
      <c r="FU52" s="70"/>
      <c r="FV52" s="70"/>
      <c r="FW52" s="70"/>
      <c r="FX52" s="70"/>
      <c r="FY52" s="70"/>
      <c r="FZ52" s="70"/>
      <c r="GA52" s="70"/>
      <c r="GB52" s="70"/>
      <c r="GC52" s="70"/>
      <c r="GD52" s="70"/>
      <c r="GE52" s="70"/>
      <c r="GF52" s="70"/>
      <c r="GG52" s="70"/>
      <c r="GH52" s="70"/>
      <c r="GI52" s="70"/>
      <c r="GJ52" s="70"/>
      <c r="GK52" s="70"/>
      <c r="GL52" s="70"/>
      <c r="GM52" s="70"/>
      <c r="GN52" s="70"/>
      <c r="GO52" s="70"/>
      <c r="GP52" s="70"/>
      <c r="GQ52" s="70"/>
      <c r="GR52" s="70"/>
      <c r="GS52" s="70"/>
      <c r="GT52" s="70"/>
      <c r="GU52" s="70"/>
      <c r="GV52" s="70"/>
      <c r="GW52" s="70"/>
      <c r="GX52" s="70"/>
      <c r="GY52" s="70"/>
      <c r="GZ52" s="70"/>
      <c r="HA52" s="70"/>
      <c r="HB52" s="70"/>
      <c r="HC52" s="70"/>
      <c r="HD52" s="70"/>
      <c r="HE52" s="70"/>
    </row>
    <row r="53" spans="1:213" s="32" customFormat="1" ht="17.25" customHeight="1" x14ac:dyDescent="0.15">
      <c r="A53" s="7" t="s">
        <v>262</v>
      </c>
      <c r="B53" s="69">
        <v>37</v>
      </c>
      <c r="C53" s="69">
        <v>948161</v>
      </c>
      <c r="D53" s="69">
        <v>29</v>
      </c>
      <c r="E53" s="69">
        <v>764347</v>
      </c>
      <c r="F53" s="69">
        <v>0</v>
      </c>
      <c r="G53" s="69">
        <v>372</v>
      </c>
      <c r="H53" s="12">
        <v>764719</v>
      </c>
      <c r="I53" s="12">
        <v>183441</v>
      </c>
      <c r="J53" s="12">
        <v>3996</v>
      </c>
      <c r="K53" s="12">
        <v>82143290</v>
      </c>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c r="EO53" s="70"/>
      <c r="EP53" s="70"/>
      <c r="EQ53" s="70"/>
      <c r="ER53" s="70"/>
      <c r="ES53" s="70"/>
      <c r="ET53" s="70"/>
      <c r="EU53" s="70"/>
      <c r="EV53" s="70"/>
      <c r="EW53" s="70"/>
      <c r="EX53" s="70"/>
      <c r="EY53" s="70"/>
      <c r="EZ53" s="70"/>
      <c r="FA53" s="70"/>
      <c r="FB53" s="70"/>
      <c r="FC53" s="70"/>
      <c r="FD53" s="70"/>
      <c r="FE53" s="70"/>
      <c r="FF53" s="70"/>
      <c r="FG53" s="70"/>
      <c r="FH53" s="70"/>
      <c r="FI53" s="70"/>
      <c r="FJ53" s="70"/>
      <c r="FK53" s="70"/>
      <c r="FL53" s="70"/>
      <c r="FM53" s="70"/>
      <c r="FN53" s="70"/>
      <c r="FO53" s="70"/>
      <c r="FP53" s="70"/>
      <c r="FQ53" s="70"/>
      <c r="FR53" s="70"/>
      <c r="FS53" s="70"/>
      <c r="FT53" s="70"/>
      <c r="FU53" s="70"/>
      <c r="FV53" s="70"/>
      <c r="FW53" s="70"/>
      <c r="FX53" s="70"/>
      <c r="FY53" s="70"/>
      <c r="FZ53" s="70"/>
      <c r="GA53" s="70"/>
      <c r="GB53" s="70"/>
      <c r="GC53" s="70"/>
      <c r="GD53" s="70"/>
      <c r="GE53" s="70"/>
      <c r="GF53" s="70"/>
      <c r="GG53" s="70"/>
      <c r="GH53" s="70"/>
      <c r="GI53" s="70"/>
      <c r="GJ53" s="70"/>
      <c r="GK53" s="70"/>
      <c r="GL53" s="70"/>
      <c r="GM53" s="70"/>
      <c r="GN53" s="70"/>
      <c r="GO53" s="70"/>
      <c r="GP53" s="70"/>
      <c r="GQ53" s="70"/>
      <c r="GR53" s="70"/>
      <c r="GS53" s="70"/>
      <c r="GT53" s="70"/>
      <c r="GU53" s="70"/>
      <c r="GV53" s="70"/>
      <c r="GW53" s="70"/>
      <c r="GX53" s="70"/>
      <c r="GY53" s="70"/>
      <c r="GZ53" s="70"/>
      <c r="HA53" s="70"/>
      <c r="HB53" s="70"/>
      <c r="HC53" s="70"/>
      <c r="HD53" s="70"/>
      <c r="HE53" s="70"/>
    </row>
    <row r="54" spans="1:213" s="32" customFormat="1" ht="17.25" customHeight="1" x14ac:dyDescent="0.15">
      <c r="A54" s="7" t="s">
        <v>263</v>
      </c>
      <c r="B54" s="69">
        <v>31</v>
      </c>
      <c r="C54" s="69">
        <v>517904</v>
      </c>
      <c r="D54" s="69">
        <v>43</v>
      </c>
      <c r="E54" s="69">
        <v>733000</v>
      </c>
      <c r="F54" s="69">
        <v>0</v>
      </c>
      <c r="G54" s="69">
        <v>2141</v>
      </c>
      <c r="H54" s="12">
        <v>735141</v>
      </c>
      <c r="I54" s="12">
        <v>-217237</v>
      </c>
      <c r="J54" s="12">
        <v>3993</v>
      </c>
      <c r="K54" s="12">
        <v>81926053</v>
      </c>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c r="EO54" s="70"/>
      <c r="EP54" s="70"/>
      <c r="EQ54" s="70"/>
      <c r="ER54" s="70"/>
      <c r="ES54" s="70"/>
      <c r="ET54" s="70"/>
      <c r="EU54" s="70"/>
      <c r="EV54" s="70"/>
      <c r="EW54" s="70"/>
      <c r="EX54" s="70"/>
      <c r="EY54" s="70"/>
      <c r="EZ54" s="70"/>
      <c r="FA54" s="70"/>
      <c r="FB54" s="70"/>
      <c r="FC54" s="70"/>
      <c r="FD54" s="70"/>
      <c r="FE54" s="70"/>
      <c r="FF54" s="70"/>
      <c r="FG54" s="70"/>
      <c r="FH54" s="70"/>
      <c r="FI54" s="70"/>
      <c r="FJ54" s="70"/>
      <c r="FK54" s="70"/>
      <c r="FL54" s="70"/>
      <c r="FM54" s="70"/>
      <c r="FN54" s="70"/>
      <c r="FO54" s="70"/>
      <c r="FP54" s="70"/>
      <c r="FQ54" s="70"/>
      <c r="FR54" s="70"/>
      <c r="FS54" s="70"/>
      <c r="FT54" s="70"/>
      <c r="FU54" s="70"/>
      <c r="FV54" s="70"/>
      <c r="FW54" s="70"/>
      <c r="FX54" s="70"/>
      <c r="FY54" s="70"/>
      <c r="FZ54" s="70"/>
      <c r="GA54" s="70"/>
      <c r="GB54" s="70"/>
      <c r="GC54" s="70"/>
      <c r="GD54" s="70"/>
      <c r="GE54" s="70"/>
      <c r="GF54" s="70"/>
      <c r="GG54" s="70"/>
      <c r="GH54" s="70"/>
      <c r="GI54" s="70"/>
      <c r="GJ54" s="70"/>
      <c r="GK54" s="70"/>
      <c r="GL54" s="70"/>
      <c r="GM54" s="70"/>
      <c r="GN54" s="70"/>
      <c r="GO54" s="70"/>
      <c r="GP54" s="70"/>
      <c r="GQ54" s="70"/>
      <c r="GR54" s="70"/>
      <c r="GS54" s="70"/>
      <c r="GT54" s="70"/>
      <c r="GU54" s="70"/>
      <c r="GV54" s="70"/>
      <c r="GW54" s="70"/>
      <c r="GX54" s="70"/>
      <c r="GY54" s="70"/>
      <c r="GZ54" s="70"/>
      <c r="HA54" s="70"/>
      <c r="HB54" s="70"/>
      <c r="HC54" s="70"/>
      <c r="HD54" s="70"/>
      <c r="HE54" s="70"/>
    </row>
    <row r="55" spans="1:213" s="32" customFormat="1" ht="17.25" customHeight="1" x14ac:dyDescent="0.15">
      <c r="A55" s="7" t="s">
        <v>267</v>
      </c>
      <c r="B55" s="69">
        <v>43</v>
      </c>
      <c r="C55" s="69">
        <v>1175100</v>
      </c>
      <c r="D55" s="69">
        <v>29</v>
      </c>
      <c r="E55" s="69">
        <v>354105</v>
      </c>
      <c r="F55" s="69">
        <v>0</v>
      </c>
      <c r="G55" s="69">
        <v>233</v>
      </c>
      <c r="H55" s="12">
        <v>354338</v>
      </c>
      <c r="I55" s="12">
        <v>820761</v>
      </c>
      <c r="J55" s="12">
        <v>4012</v>
      </c>
      <c r="K55" s="12">
        <v>82746814</v>
      </c>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70"/>
      <c r="FM55" s="70"/>
      <c r="FN55" s="70"/>
      <c r="FO55" s="70"/>
      <c r="FP55" s="70"/>
      <c r="FQ55" s="70"/>
      <c r="FR55" s="70"/>
      <c r="FS55" s="70"/>
      <c r="FT55" s="70"/>
      <c r="FU55" s="70"/>
      <c r="FV55" s="70"/>
      <c r="FW55" s="70"/>
      <c r="FX55" s="70"/>
      <c r="FY55" s="70"/>
      <c r="FZ55" s="70"/>
      <c r="GA55" s="70"/>
      <c r="GB55" s="70"/>
      <c r="GC55" s="70"/>
      <c r="GD55" s="70"/>
      <c r="GE55" s="70"/>
      <c r="GF55" s="70"/>
      <c r="GG55" s="70"/>
      <c r="GH55" s="70"/>
      <c r="GI55" s="70"/>
      <c r="GJ55" s="70"/>
      <c r="GK55" s="70"/>
      <c r="GL55" s="70"/>
      <c r="GM55" s="70"/>
      <c r="GN55" s="70"/>
      <c r="GO55" s="70"/>
      <c r="GP55" s="70"/>
      <c r="GQ55" s="70"/>
      <c r="GR55" s="70"/>
      <c r="GS55" s="70"/>
      <c r="GT55" s="70"/>
      <c r="GU55" s="70"/>
      <c r="GV55" s="70"/>
      <c r="GW55" s="70"/>
      <c r="GX55" s="70"/>
      <c r="GY55" s="70"/>
      <c r="GZ55" s="70"/>
      <c r="HA55" s="70"/>
      <c r="HB55" s="70"/>
      <c r="HC55" s="70"/>
      <c r="HD55" s="70"/>
      <c r="HE55" s="70"/>
    </row>
    <row r="56" spans="1:213" s="32" customFormat="1" ht="17.25" customHeight="1" x14ac:dyDescent="0.15">
      <c r="A56" s="7" t="s">
        <v>268</v>
      </c>
      <c r="B56" s="69">
        <v>33</v>
      </c>
      <c r="C56" s="69">
        <v>618553</v>
      </c>
      <c r="D56" s="69">
        <v>36</v>
      </c>
      <c r="E56" s="69">
        <v>466113</v>
      </c>
      <c r="F56" s="69">
        <v>0</v>
      </c>
      <c r="G56" s="69">
        <v>9499</v>
      </c>
      <c r="H56" s="12">
        <v>475612</v>
      </c>
      <c r="I56" s="12">
        <v>142940</v>
      </c>
      <c r="J56" s="12">
        <v>4017</v>
      </c>
      <c r="K56" s="12">
        <v>82889755</v>
      </c>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c r="EO56" s="70"/>
      <c r="EP56" s="70"/>
      <c r="EQ56" s="70"/>
      <c r="ER56" s="70"/>
      <c r="ES56" s="70"/>
      <c r="ET56" s="70"/>
      <c r="EU56" s="70"/>
      <c r="EV56" s="70"/>
      <c r="EW56" s="70"/>
      <c r="EX56" s="70"/>
      <c r="EY56" s="70"/>
      <c r="EZ56" s="70"/>
      <c r="FA56" s="70"/>
      <c r="FB56" s="70"/>
      <c r="FC56" s="70"/>
      <c r="FD56" s="70"/>
      <c r="FE56" s="70"/>
      <c r="FF56" s="70"/>
      <c r="FG56" s="70"/>
      <c r="FH56" s="70"/>
      <c r="FI56" s="70"/>
      <c r="FJ56" s="70"/>
      <c r="FK56" s="70"/>
      <c r="FL56" s="70"/>
      <c r="FM56" s="70"/>
      <c r="FN56" s="70"/>
      <c r="FO56" s="70"/>
      <c r="FP56" s="70"/>
      <c r="FQ56" s="70"/>
      <c r="FR56" s="70"/>
      <c r="FS56" s="70"/>
      <c r="FT56" s="70"/>
      <c r="FU56" s="70"/>
      <c r="FV56" s="70"/>
      <c r="FW56" s="70"/>
      <c r="FX56" s="70"/>
      <c r="FY56" s="70"/>
      <c r="FZ56" s="70"/>
      <c r="GA56" s="70"/>
      <c r="GB56" s="70"/>
      <c r="GC56" s="70"/>
      <c r="GD56" s="70"/>
      <c r="GE56" s="70"/>
      <c r="GF56" s="70"/>
      <c r="GG56" s="70"/>
      <c r="GH56" s="70"/>
      <c r="GI56" s="70"/>
      <c r="GJ56" s="70"/>
      <c r="GK56" s="70"/>
      <c r="GL56" s="70"/>
      <c r="GM56" s="70"/>
      <c r="GN56" s="70"/>
      <c r="GO56" s="70"/>
      <c r="GP56" s="70"/>
      <c r="GQ56" s="70"/>
      <c r="GR56" s="70"/>
      <c r="GS56" s="70"/>
      <c r="GT56" s="70"/>
      <c r="GU56" s="70"/>
      <c r="GV56" s="70"/>
      <c r="GW56" s="70"/>
      <c r="GX56" s="70"/>
      <c r="GY56" s="70"/>
      <c r="GZ56" s="70"/>
      <c r="HA56" s="70"/>
      <c r="HB56" s="70"/>
      <c r="HC56" s="70"/>
      <c r="HD56" s="70"/>
      <c r="HE56" s="70"/>
    </row>
    <row r="57" spans="1:213" s="32" customFormat="1" ht="17.25" customHeight="1" x14ac:dyDescent="0.15">
      <c r="A57" s="7" t="s">
        <v>269</v>
      </c>
      <c r="B57" s="69">
        <v>77</v>
      </c>
      <c r="C57" s="69">
        <v>1435979</v>
      </c>
      <c r="D57" s="69">
        <v>66</v>
      </c>
      <c r="E57" s="69">
        <v>1339500</v>
      </c>
      <c r="F57" s="69">
        <v>0</v>
      </c>
      <c r="G57" s="69">
        <v>47</v>
      </c>
      <c r="H57" s="12">
        <v>1339547</v>
      </c>
      <c r="I57" s="12">
        <v>96432</v>
      </c>
      <c r="J57" s="12">
        <v>4040</v>
      </c>
      <c r="K57" s="12">
        <v>82986187</v>
      </c>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row>
    <row r="58" spans="1:213" s="32" customFormat="1" ht="17.25" customHeight="1" x14ac:dyDescent="0.15">
      <c r="A58" s="7" t="s">
        <v>270</v>
      </c>
      <c r="B58" s="69">
        <v>59</v>
      </c>
      <c r="C58" s="69">
        <v>1209138</v>
      </c>
      <c r="D58" s="69">
        <v>34</v>
      </c>
      <c r="E58" s="69">
        <v>553700</v>
      </c>
      <c r="F58" s="69">
        <v>0</v>
      </c>
      <c r="G58" s="69">
        <v>219</v>
      </c>
      <c r="H58" s="12">
        <v>553919</v>
      </c>
      <c r="I58" s="12">
        <v>655219</v>
      </c>
      <c r="J58" s="12">
        <v>4067</v>
      </c>
      <c r="K58" s="12">
        <v>83641406</v>
      </c>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70"/>
      <c r="FG58" s="70"/>
      <c r="FH58" s="70"/>
      <c r="FI58" s="70"/>
      <c r="FJ58" s="70"/>
      <c r="FK58" s="70"/>
      <c r="FL58" s="70"/>
      <c r="FM58" s="70"/>
      <c r="FN58" s="70"/>
      <c r="FO58" s="70"/>
      <c r="FP58" s="70"/>
      <c r="FQ58" s="70"/>
      <c r="FR58" s="70"/>
      <c r="FS58" s="70"/>
      <c r="FT58" s="70"/>
      <c r="FU58" s="70"/>
      <c r="FV58" s="70"/>
      <c r="FW58" s="70"/>
      <c r="FX58" s="70"/>
      <c r="FY58" s="70"/>
      <c r="FZ58" s="70"/>
      <c r="GA58" s="70"/>
      <c r="GB58" s="70"/>
      <c r="GC58" s="70"/>
      <c r="GD58" s="70"/>
      <c r="GE58" s="70"/>
      <c r="GF58" s="70"/>
      <c r="GG58" s="70"/>
      <c r="GH58" s="70"/>
      <c r="GI58" s="70"/>
      <c r="GJ58" s="70"/>
      <c r="GK58" s="70"/>
      <c r="GL58" s="70"/>
      <c r="GM58" s="70"/>
      <c r="GN58" s="70"/>
      <c r="GO58" s="70"/>
      <c r="GP58" s="70"/>
      <c r="GQ58" s="70"/>
      <c r="GR58" s="70"/>
      <c r="GS58" s="70"/>
      <c r="GT58" s="70"/>
      <c r="GU58" s="70"/>
      <c r="GV58" s="70"/>
      <c r="GW58" s="70"/>
      <c r="GX58" s="70"/>
      <c r="GY58" s="70"/>
      <c r="GZ58" s="70"/>
      <c r="HA58" s="70"/>
      <c r="HB58" s="70"/>
      <c r="HC58" s="70"/>
      <c r="HD58" s="70"/>
      <c r="HE58" s="70"/>
    </row>
    <row r="59" spans="1:213" s="32" customFormat="1" ht="17.25" customHeight="1" x14ac:dyDescent="0.15">
      <c r="A59" s="7" t="s">
        <v>271</v>
      </c>
      <c r="B59" s="69">
        <v>36</v>
      </c>
      <c r="C59" s="69">
        <v>634089</v>
      </c>
      <c r="D59" s="69">
        <v>27</v>
      </c>
      <c r="E59" s="69">
        <v>561000</v>
      </c>
      <c r="F59" s="69">
        <v>0</v>
      </c>
      <c r="G59" s="69">
        <v>334</v>
      </c>
      <c r="H59" s="12">
        <v>561334</v>
      </c>
      <c r="I59" s="12">
        <v>72755</v>
      </c>
      <c r="J59" s="12">
        <v>4079</v>
      </c>
      <c r="K59" s="12">
        <v>83714162</v>
      </c>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0"/>
      <c r="FQ59" s="70"/>
      <c r="FR59" s="70"/>
      <c r="FS59" s="70"/>
      <c r="FT59" s="70"/>
      <c r="FU59" s="70"/>
      <c r="FV59" s="70"/>
      <c r="FW59" s="70"/>
      <c r="FX59" s="70"/>
      <c r="FY59" s="70"/>
      <c r="FZ59" s="70"/>
      <c r="GA59" s="70"/>
      <c r="GB59" s="70"/>
      <c r="GC59" s="70"/>
      <c r="GD59" s="70"/>
      <c r="GE59" s="70"/>
      <c r="GF59" s="70"/>
      <c r="GG59" s="70"/>
      <c r="GH59" s="70"/>
      <c r="GI59" s="70"/>
      <c r="GJ59" s="70"/>
      <c r="GK59" s="70"/>
      <c r="GL59" s="70"/>
      <c r="GM59" s="70"/>
      <c r="GN59" s="70"/>
      <c r="GO59" s="70"/>
      <c r="GP59" s="70"/>
      <c r="GQ59" s="70"/>
      <c r="GR59" s="70"/>
      <c r="GS59" s="70"/>
      <c r="GT59" s="70"/>
      <c r="GU59" s="70"/>
      <c r="GV59" s="70"/>
      <c r="GW59" s="70"/>
      <c r="GX59" s="70"/>
      <c r="GY59" s="70"/>
      <c r="GZ59" s="70"/>
      <c r="HA59" s="70"/>
      <c r="HB59" s="70"/>
      <c r="HC59" s="70"/>
      <c r="HD59" s="70"/>
      <c r="HE59" s="70"/>
    </row>
    <row r="60" spans="1:213" s="32" customFormat="1" ht="17.25" customHeight="1" x14ac:dyDescent="0.15">
      <c r="A60" s="7" t="s">
        <v>272</v>
      </c>
      <c r="B60" s="69">
        <v>65</v>
      </c>
      <c r="C60" s="69">
        <v>1325865</v>
      </c>
      <c r="D60" s="69">
        <v>54</v>
      </c>
      <c r="E60" s="69">
        <v>889164</v>
      </c>
      <c r="F60" s="69">
        <v>0</v>
      </c>
      <c r="G60" s="69">
        <v>172</v>
      </c>
      <c r="H60" s="12">
        <v>889336</v>
      </c>
      <c r="I60" s="12">
        <v>436529</v>
      </c>
      <c r="J60" s="12">
        <v>4093</v>
      </c>
      <c r="K60" s="12">
        <v>84150691</v>
      </c>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row>
    <row r="61" spans="1:213" s="32" customFormat="1" ht="17.25" customHeight="1" x14ac:dyDescent="0.15">
      <c r="A61" s="7" t="s">
        <v>273</v>
      </c>
      <c r="B61" s="69">
        <v>56</v>
      </c>
      <c r="C61" s="69">
        <v>1318900</v>
      </c>
      <c r="D61" s="69">
        <v>37</v>
      </c>
      <c r="E61" s="69">
        <v>478000</v>
      </c>
      <c r="F61" s="69">
        <v>0</v>
      </c>
      <c r="G61" s="69">
        <v>33</v>
      </c>
      <c r="H61" s="12">
        <v>478033</v>
      </c>
      <c r="I61" s="12">
        <v>840867</v>
      </c>
      <c r="J61" s="12">
        <v>4115</v>
      </c>
      <c r="K61" s="12">
        <v>84991558</v>
      </c>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c r="EO61" s="70"/>
      <c r="EP61" s="70"/>
      <c r="EQ61" s="70"/>
      <c r="ER61" s="70"/>
      <c r="ES61" s="70"/>
      <c r="ET61" s="70"/>
      <c r="EU61" s="70"/>
      <c r="EV61" s="70"/>
      <c r="EW61" s="70"/>
      <c r="EX61" s="70"/>
      <c r="EY61" s="70"/>
      <c r="EZ61" s="70"/>
      <c r="FA61" s="70"/>
      <c r="FB61" s="70"/>
      <c r="FC61" s="70"/>
      <c r="FD61" s="70"/>
      <c r="FE61" s="70"/>
      <c r="FF61" s="70"/>
      <c r="FG61" s="70"/>
      <c r="FH61" s="70"/>
      <c r="FI61" s="70"/>
      <c r="FJ61" s="70"/>
      <c r="FK61" s="70"/>
      <c r="FL61" s="70"/>
      <c r="FM61" s="70"/>
      <c r="FN61" s="70"/>
      <c r="FO61" s="70"/>
      <c r="FP61" s="70"/>
      <c r="FQ61" s="70"/>
      <c r="FR61" s="70"/>
      <c r="FS61" s="70"/>
      <c r="FT61" s="70"/>
      <c r="FU61" s="70"/>
      <c r="FV61" s="70"/>
      <c r="FW61" s="70"/>
      <c r="FX61" s="70"/>
      <c r="FY61" s="70"/>
      <c r="FZ61" s="70"/>
      <c r="GA61" s="70"/>
      <c r="GB61" s="70"/>
      <c r="GC61" s="70"/>
      <c r="GD61" s="70"/>
      <c r="GE61" s="70"/>
      <c r="GF61" s="70"/>
      <c r="GG61" s="70"/>
      <c r="GH61" s="70"/>
      <c r="GI61" s="70"/>
      <c r="GJ61" s="70"/>
      <c r="GK61" s="70"/>
      <c r="GL61" s="70"/>
      <c r="GM61" s="70"/>
      <c r="GN61" s="70"/>
      <c r="GO61" s="70"/>
      <c r="GP61" s="70"/>
      <c r="GQ61" s="70"/>
      <c r="GR61" s="70"/>
      <c r="GS61" s="70"/>
      <c r="GT61" s="70"/>
      <c r="GU61" s="70"/>
      <c r="GV61" s="70"/>
      <c r="GW61" s="70"/>
      <c r="GX61" s="70"/>
      <c r="GY61" s="70"/>
      <c r="GZ61" s="70"/>
      <c r="HA61" s="70"/>
      <c r="HB61" s="70"/>
      <c r="HC61" s="70"/>
      <c r="HD61" s="70"/>
      <c r="HE61" s="70"/>
    </row>
    <row r="62" spans="1:213" s="32" customFormat="1" ht="17.25" customHeight="1" x14ac:dyDescent="0.15">
      <c r="A62" s="7" t="s">
        <v>274</v>
      </c>
      <c r="B62" s="69">
        <v>35</v>
      </c>
      <c r="C62" s="69">
        <v>481600</v>
      </c>
      <c r="D62" s="69">
        <v>12</v>
      </c>
      <c r="E62" s="69">
        <v>194392</v>
      </c>
      <c r="F62" s="69">
        <v>0</v>
      </c>
      <c r="G62" s="69">
        <v>580</v>
      </c>
      <c r="H62" s="12">
        <v>194972</v>
      </c>
      <c r="I62" s="12">
        <v>286628</v>
      </c>
      <c r="J62" s="12">
        <v>4140</v>
      </c>
      <c r="K62" s="12">
        <v>85278186</v>
      </c>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row>
    <row r="63" spans="1:213" s="32" customFormat="1" ht="17.25" customHeight="1" x14ac:dyDescent="0.15">
      <c r="A63" s="7" t="s">
        <v>275</v>
      </c>
      <c r="B63" s="69">
        <v>71</v>
      </c>
      <c r="C63" s="69">
        <v>1837900</v>
      </c>
      <c r="D63" s="69">
        <v>76</v>
      </c>
      <c r="E63" s="69">
        <v>1634439</v>
      </c>
      <c r="F63" s="69">
        <v>0</v>
      </c>
      <c r="G63" s="69">
        <v>692</v>
      </c>
      <c r="H63" s="12">
        <v>1635131</v>
      </c>
      <c r="I63" s="12">
        <v>202769</v>
      </c>
      <c r="J63" s="12">
        <v>4146</v>
      </c>
      <c r="K63" s="12">
        <v>85480955</v>
      </c>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0"/>
      <c r="FQ63" s="70"/>
      <c r="FR63" s="70"/>
      <c r="FS63" s="70"/>
      <c r="FT63" s="70"/>
      <c r="FU63" s="70"/>
      <c r="FV63" s="70"/>
      <c r="FW63" s="70"/>
      <c r="FX63" s="70"/>
      <c r="FY63" s="70"/>
      <c r="FZ63" s="70"/>
      <c r="GA63" s="70"/>
      <c r="GB63" s="70"/>
      <c r="GC63" s="70"/>
      <c r="GD63" s="70"/>
      <c r="GE63" s="70"/>
      <c r="GF63" s="70"/>
      <c r="GG63" s="70"/>
      <c r="GH63" s="70"/>
      <c r="GI63" s="70"/>
      <c r="GJ63" s="70"/>
      <c r="GK63" s="70"/>
      <c r="GL63" s="70"/>
      <c r="GM63" s="70"/>
      <c r="GN63" s="70"/>
      <c r="GO63" s="70"/>
      <c r="GP63" s="70"/>
      <c r="GQ63" s="70"/>
      <c r="GR63" s="70"/>
      <c r="GS63" s="70"/>
      <c r="GT63" s="70"/>
      <c r="GU63" s="70"/>
      <c r="GV63" s="70"/>
      <c r="GW63" s="70"/>
      <c r="GX63" s="70"/>
      <c r="GY63" s="70"/>
      <c r="GZ63" s="70"/>
      <c r="HA63" s="70"/>
      <c r="HB63" s="70"/>
      <c r="HC63" s="70"/>
      <c r="HD63" s="70"/>
      <c r="HE63" s="70"/>
    </row>
    <row r="64" spans="1:213" s="32" customFormat="1" ht="17.25" customHeight="1" x14ac:dyDescent="0.15">
      <c r="A64" s="7" t="s">
        <v>276</v>
      </c>
      <c r="B64" s="69">
        <v>20</v>
      </c>
      <c r="C64" s="69">
        <v>476000</v>
      </c>
      <c r="D64" s="69">
        <v>33</v>
      </c>
      <c r="E64" s="69">
        <v>858038</v>
      </c>
      <c r="F64" s="69">
        <v>0</v>
      </c>
      <c r="G64" s="69">
        <v>1000</v>
      </c>
      <c r="H64" s="12">
        <v>859038</v>
      </c>
      <c r="I64" s="12">
        <v>-383038</v>
      </c>
      <c r="J64" s="12">
        <v>4135</v>
      </c>
      <c r="K64" s="12">
        <v>85097917</v>
      </c>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row>
    <row r="65" spans="1:213" s="32" customFormat="1" ht="17.25" customHeight="1" x14ac:dyDescent="0.15">
      <c r="A65" s="7" t="s">
        <v>277</v>
      </c>
      <c r="B65" s="69">
        <v>27</v>
      </c>
      <c r="C65" s="69">
        <v>1142500</v>
      </c>
      <c r="D65" s="69">
        <v>20</v>
      </c>
      <c r="E65" s="69">
        <v>239460</v>
      </c>
      <c r="F65" s="69">
        <v>0</v>
      </c>
      <c r="G65" s="69">
        <v>0</v>
      </c>
      <c r="H65" s="12">
        <v>239460</v>
      </c>
      <c r="I65" s="12">
        <v>903040</v>
      </c>
      <c r="J65" s="12">
        <v>4142</v>
      </c>
      <c r="K65" s="12">
        <v>86000957</v>
      </c>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row>
    <row r="66" spans="1:213" s="32" customFormat="1" ht="17.25" customHeight="1" x14ac:dyDescent="0.15">
      <c r="A66" s="7" t="s">
        <v>278</v>
      </c>
      <c r="B66" s="69">
        <v>57</v>
      </c>
      <c r="C66" s="69">
        <v>1239100</v>
      </c>
      <c r="D66" s="69">
        <v>40</v>
      </c>
      <c r="E66" s="69">
        <v>951260</v>
      </c>
      <c r="F66" s="69">
        <v>0</v>
      </c>
      <c r="G66" s="69">
        <v>20</v>
      </c>
      <c r="H66" s="12">
        <v>951280</v>
      </c>
      <c r="I66" s="12">
        <v>287819</v>
      </c>
      <c r="J66" s="12">
        <v>4161</v>
      </c>
      <c r="K66" s="12">
        <v>86288777</v>
      </c>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row>
    <row r="67" spans="1:213" s="32" customFormat="1" ht="17.25" customHeight="1" x14ac:dyDescent="0.15">
      <c r="A67" s="7">
        <v>2023.04</v>
      </c>
      <c r="B67" s="69">
        <v>28</v>
      </c>
      <c r="C67" s="69">
        <v>1167800</v>
      </c>
      <c r="D67" s="69">
        <v>39</v>
      </c>
      <c r="E67" s="69">
        <v>616754</v>
      </c>
      <c r="F67" s="69">
        <v>0</v>
      </c>
      <c r="G67" s="69">
        <v>22005</v>
      </c>
      <c r="H67" s="12">
        <v>638759</v>
      </c>
      <c r="I67" s="12">
        <v>529041</v>
      </c>
      <c r="J67" s="12">
        <v>4155</v>
      </c>
      <c r="K67" s="12">
        <v>86817818</v>
      </c>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row>
    <row r="68" spans="1:213" s="32" customFormat="1" ht="17.25" customHeight="1" x14ac:dyDescent="0.15">
      <c r="A68" s="7">
        <v>2023.05</v>
      </c>
      <c r="B68" s="69">
        <v>19</v>
      </c>
      <c r="C68" s="69">
        <v>602700</v>
      </c>
      <c r="D68" s="69">
        <v>24</v>
      </c>
      <c r="E68" s="69">
        <v>292374</v>
      </c>
      <c r="F68" s="69">
        <v>0</v>
      </c>
      <c r="G68" s="69">
        <v>1000</v>
      </c>
      <c r="H68" s="12">
        <v>293374</v>
      </c>
      <c r="I68" s="12">
        <v>309326</v>
      </c>
      <c r="J68" s="12">
        <v>4151</v>
      </c>
      <c r="K68" s="12">
        <v>87127144</v>
      </c>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70"/>
      <c r="GB68" s="70"/>
      <c r="GC68" s="70"/>
      <c r="GD68" s="70"/>
      <c r="GE68" s="70"/>
      <c r="GF68" s="70"/>
      <c r="GG68" s="70"/>
      <c r="GH68" s="70"/>
      <c r="GI68" s="70"/>
      <c r="GJ68" s="70"/>
      <c r="GK68" s="70"/>
      <c r="GL68" s="70"/>
      <c r="GM68" s="70"/>
      <c r="GN68" s="70"/>
      <c r="GO68" s="70"/>
      <c r="GP68" s="70"/>
      <c r="GQ68" s="70"/>
      <c r="GR68" s="70"/>
      <c r="GS68" s="70"/>
      <c r="GT68" s="70"/>
      <c r="GU68" s="70"/>
      <c r="GV68" s="70"/>
      <c r="GW68" s="70"/>
      <c r="GX68" s="70"/>
      <c r="GY68" s="70"/>
      <c r="GZ68" s="70"/>
      <c r="HA68" s="70"/>
      <c r="HB68" s="70"/>
      <c r="HC68" s="70"/>
      <c r="HD68" s="70"/>
      <c r="HE68" s="70"/>
    </row>
    <row r="69" spans="1:213" s="32" customFormat="1" ht="17.25" customHeight="1" x14ac:dyDescent="0.15">
      <c r="A69" s="7">
        <v>2023.06</v>
      </c>
      <c r="B69" s="69">
        <v>79</v>
      </c>
      <c r="C69" s="69">
        <v>2077400</v>
      </c>
      <c r="D69" s="69">
        <v>107</v>
      </c>
      <c r="E69" s="69">
        <v>1654897</v>
      </c>
      <c r="F69" s="69">
        <v>0</v>
      </c>
      <c r="G69" s="69">
        <v>0</v>
      </c>
      <c r="H69" s="12">
        <v>1654897</v>
      </c>
      <c r="I69" s="12">
        <v>422503</v>
      </c>
      <c r="J69" s="12">
        <v>4137</v>
      </c>
      <c r="K69" s="12">
        <v>87549647</v>
      </c>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c r="GF69" s="70"/>
      <c r="GG69" s="70"/>
      <c r="GH69" s="70"/>
      <c r="GI69" s="70"/>
      <c r="GJ69" s="70"/>
      <c r="GK69" s="70"/>
      <c r="GL69" s="70"/>
      <c r="GM69" s="70"/>
      <c r="GN69" s="70"/>
      <c r="GO69" s="70"/>
      <c r="GP69" s="70"/>
      <c r="GQ69" s="70"/>
      <c r="GR69" s="70"/>
      <c r="GS69" s="70"/>
      <c r="GT69" s="70"/>
      <c r="GU69" s="70"/>
      <c r="GV69" s="70"/>
      <c r="GW69" s="70"/>
      <c r="GX69" s="70"/>
      <c r="GY69" s="70"/>
      <c r="GZ69" s="70"/>
      <c r="HA69" s="70"/>
      <c r="HB69" s="70"/>
      <c r="HC69" s="70"/>
      <c r="HD69" s="70"/>
      <c r="HE69" s="70"/>
    </row>
    <row r="70" spans="1:213" s="32" customFormat="1" ht="17.25" customHeight="1" x14ac:dyDescent="0.15">
      <c r="A70" s="7">
        <v>2023.07</v>
      </c>
      <c r="B70" s="69">
        <v>88</v>
      </c>
      <c r="C70" s="69">
        <v>2306100</v>
      </c>
      <c r="D70" s="69">
        <v>75</v>
      </c>
      <c r="E70" s="69">
        <v>950687</v>
      </c>
      <c r="F70" s="69">
        <v>0</v>
      </c>
      <c r="G70" s="69">
        <v>100</v>
      </c>
      <c r="H70" s="12">
        <v>950787</v>
      </c>
      <c r="I70" s="12">
        <v>1355313</v>
      </c>
      <c r="J70" s="12">
        <v>4151</v>
      </c>
      <c r="K70" s="12">
        <v>88904960</v>
      </c>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70"/>
      <c r="GB70" s="70"/>
      <c r="GC70" s="70"/>
      <c r="GD70" s="70"/>
      <c r="GE70" s="70"/>
      <c r="GF70" s="70"/>
      <c r="GG70" s="70"/>
      <c r="GH70" s="70"/>
      <c r="GI70" s="70"/>
      <c r="GJ70" s="70"/>
      <c r="GK70" s="70"/>
      <c r="GL70" s="70"/>
      <c r="GM70" s="70"/>
      <c r="GN70" s="70"/>
      <c r="GO70" s="70"/>
      <c r="GP70" s="70"/>
      <c r="GQ70" s="70"/>
      <c r="GR70" s="70"/>
      <c r="GS70" s="70"/>
      <c r="GT70" s="70"/>
      <c r="GU70" s="70"/>
      <c r="GV70" s="70"/>
      <c r="GW70" s="70"/>
      <c r="GX70" s="70"/>
      <c r="GY70" s="70"/>
      <c r="GZ70" s="70"/>
      <c r="HA70" s="70"/>
      <c r="HB70" s="70"/>
      <c r="HC70" s="70"/>
      <c r="HD70" s="70"/>
      <c r="HE70" s="70"/>
    </row>
    <row r="71" spans="1:213" s="13" customFormat="1" ht="17.25" customHeight="1" x14ac:dyDescent="0.15">
      <c r="A71" s="7" t="s">
        <v>294</v>
      </c>
      <c r="B71" s="69">
        <v>27</v>
      </c>
      <c r="C71" s="69">
        <v>794000</v>
      </c>
      <c r="D71" s="69">
        <v>33</v>
      </c>
      <c r="E71" s="69">
        <v>272628</v>
      </c>
      <c r="F71" s="69">
        <v>0</v>
      </c>
      <c r="G71" s="69">
        <v>8400</v>
      </c>
      <c r="H71" s="12">
        <v>281028</v>
      </c>
      <c r="I71" s="12">
        <v>512972</v>
      </c>
      <c r="J71" s="12">
        <v>4147</v>
      </c>
      <c r="K71" s="12">
        <v>89417932</v>
      </c>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70"/>
      <c r="FY71" s="70"/>
      <c r="FZ71" s="70"/>
      <c r="GA71" s="70"/>
      <c r="GB71" s="70"/>
      <c r="GC71" s="70"/>
      <c r="GD71" s="70"/>
      <c r="GE71" s="70"/>
      <c r="GF71" s="70"/>
      <c r="GG71" s="70"/>
      <c r="GH71" s="70"/>
      <c r="GI71" s="70"/>
      <c r="GJ71" s="70"/>
      <c r="GK71" s="70"/>
      <c r="GL71" s="70"/>
      <c r="GM71" s="70"/>
      <c r="GN71" s="70"/>
      <c r="GO71" s="70"/>
      <c r="GP71" s="70"/>
      <c r="GQ71" s="70"/>
      <c r="GR71" s="70"/>
      <c r="GS71" s="70"/>
      <c r="GT71" s="70"/>
      <c r="GU71" s="70"/>
      <c r="GV71" s="70"/>
      <c r="GW71" s="70"/>
      <c r="GX71" s="70"/>
      <c r="GY71" s="70"/>
      <c r="GZ71" s="70"/>
      <c r="HA71" s="70"/>
      <c r="HB71" s="70"/>
      <c r="HC71" s="70"/>
      <c r="HD71" s="70"/>
      <c r="HE71" s="70"/>
    </row>
    <row r="72" spans="1:213" s="13" customFormat="1" ht="17.25" customHeight="1" x14ac:dyDescent="0.15">
      <c r="A72" s="7">
        <v>2023.09</v>
      </c>
      <c r="B72" s="69">
        <v>67</v>
      </c>
      <c r="C72" s="69">
        <v>1952400</v>
      </c>
      <c r="D72" s="69">
        <v>65</v>
      </c>
      <c r="E72" s="69">
        <v>1243329</v>
      </c>
      <c r="F72" s="69">
        <v>0</v>
      </c>
      <c r="G72" s="69">
        <v>1700</v>
      </c>
      <c r="H72" s="12">
        <v>1245029</v>
      </c>
      <c r="I72" s="12">
        <v>707370</v>
      </c>
      <c r="J72" s="12">
        <v>4151</v>
      </c>
      <c r="K72" s="12">
        <v>90125302</v>
      </c>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70"/>
      <c r="FY72" s="70"/>
      <c r="FZ72" s="70"/>
      <c r="GA72" s="70"/>
      <c r="GB72" s="70"/>
      <c r="GC72" s="70"/>
      <c r="GD72" s="70"/>
      <c r="GE72" s="70"/>
      <c r="GF72" s="70"/>
      <c r="GG72" s="70"/>
      <c r="GH72" s="70"/>
      <c r="GI72" s="70"/>
      <c r="GJ72" s="70"/>
      <c r="GK72" s="70"/>
      <c r="GL72" s="70"/>
      <c r="GM72" s="70"/>
      <c r="GN72" s="70"/>
      <c r="GO72" s="70"/>
      <c r="GP72" s="70"/>
      <c r="GQ72" s="70"/>
      <c r="GR72" s="70"/>
      <c r="GS72" s="70"/>
      <c r="GT72" s="70"/>
      <c r="GU72" s="70"/>
      <c r="GV72" s="70"/>
      <c r="GW72" s="70"/>
      <c r="GX72" s="70"/>
      <c r="GY72" s="70"/>
      <c r="GZ72" s="70"/>
      <c r="HA72" s="70"/>
      <c r="HB72" s="70"/>
      <c r="HC72" s="70"/>
      <c r="HD72" s="70"/>
      <c r="HE72" s="70"/>
    </row>
    <row r="73" spans="1:213" s="13" customFormat="1" ht="17.25" customHeight="1" x14ac:dyDescent="0.15">
      <c r="A73" s="7" t="s">
        <v>286</v>
      </c>
      <c r="B73" s="69">
        <v>45</v>
      </c>
      <c r="C73" s="69">
        <v>1143000</v>
      </c>
      <c r="D73" s="69">
        <v>44</v>
      </c>
      <c r="E73" s="69">
        <v>810000</v>
      </c>
      <c r="F73" s="69">
        <v>56</v>
      </c>
      <c r="G73" s="69">
        <v>0</v>
      </c>
      <c r="H73" s="12">
        <v>810056</v>
      </c>
      <c r="I73" s="12">
        <v>332943</v>
      </c>
      <c r="J73" s="12">
        <v>4154</v>
      </c>
      <c r="K73" s="12">
        <v>90458246</v>
      </c>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c r="HA73" s="70"/>
      <c r="HB73" s="70"/>
      <c r="HC73" s="70"/>
      <c r="HD73" s="70"/>
      <c r="HE73" s="70"/>
    </row>
    <row r="74" spans="1:213" s="13" customFormat="1" ht="17.25" customHeight="1" x14ac:dyDescent="0.15">
      <c r="A74" s="7">
        <v>2023.11</v>
      </c>
      <c r="B74" s="69">
        <v>40</v>
      </c>
      <c r="C74" s="69">
        <v>986700</v>
      </c>
      <c r="D74" s="69">
        <v>30</v>
      </c>
      <c r="E74" s="69">
        <v>578000</v>
      </c>
      <c r="F74" s="69">
        <v>0</v>
      </c>
      <c r="G74" s="69">
        <v>0</v>
      </c>
      <c r="H74" s="12">
        <v>578000</v>
      </c>
      <c r="I74" s="12">
        <v>408700</v>
      </c>
      <c r="J74" s="12">
        <v>4164</v>
      </c>
      <c r="K74" s="12">
        <v>90866946</v>
      </c>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70"/>
      <c r="FY74" s="70"/>
      <c r="FZ74" s="70"/>
      <c r="GA74" s="70"/>
      <c r="GB74" s="70"/>
      <c r="GC74" s="70"/>
      <c r="GD74" s="70"/>
      <c r="GE74" s="70"/>
      <c r="GF74" s="70"/>
      <c r="GG74" s="70"/>
      <c r="GH74" s="70"/>
      <c r="GI74" s="70"/>
      <c r="GJ74" s="70"/>
      <c r="GK74" s="70"/>
      <c r="GL74" s="70"/>
      <c r="GM74" s="70"/>
      <c r="GN74" s="70"/>
      <c r="GO74" s="70"/>
      <c r="GP74" s="70"/>
      <c r="GQ74" s="70"/>
      <c r="GR74" s="70"/>
      <c r="GS74" s="70"/>
      <c r="GT74" s="70"/>
      <c r="GU74" s="70"/>
      <c r="GV74" s="70"/>
      <c r="GW74" s="70"/>
      <c r="GX74" s="70"/>
      <c r="GY74" s="70"/>
      <c r="GZ74" s="70"/>
      <c r="HA74" s="70"/>
      <c r="HB74" s="70"/>
      <c r="HC74" s="70"/>
      <c r="HD74" s="70"/>
      <c r="HE74" s="70"/>
    </row>
    <row r="75" spans="1:213" s="13" customFormat="1" ht="17.25" customHeight="1" x14ac:dyDescent="0.15">
      <c r="A75" s="7">
        <v>2023.12</v>
      </c>
      <c r="B75" s="69">
        <v>68</v>
      </c>
      <c r="C75" s="69">
        <v>1057000</v>
      </c>
      <c r="D75" s="69">
        <v>78</v>
      </c>
      <c r="E75" s="69">
        <v>1522500</v>
      </c>
      <c r="F75" s="69">
        <v>0</v>
      </c>
      <c r="G75" s="69">
        <v>0</v>
      </c>
      <c r="H75" s="12">
        <v>1522500</v>
      </c>
      <c r="I75" s="12">
        <v>-465500</v>
      </c>
      <c r="J75" s="12">
        <v>4170</v>
      </c>
      <c r="K75" s="12">
        <v>90401446</v>
      </c>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70"/>
      <c r="FK75" s="70"/>
      <c r="FL75" s="70"/>
      <c r="FM75" s="70"/>
      <c r="FN75" s="70"/>
      <c r="FO75" s="70"/>
      <c r="FP75" s="70"/>
      <c r="FQ75" s="70"/>
      <c r="FR75" s="70"/>
      <c r="FS75" s="70"/>
      <c r="FT75" s="70"/>
      <c r="FU75" s="70"/>
      <c r="FV75" s="70"/>
      <c r="FW75" s="70"/>
      <c r="FX75" s="70"/>
      <c r="FY75" s="70"/>
      <c r="FZ75" s="70"/>
      <c r="GA75" s="70"/>
      <c r="GB75" s="70"/>
      <c r="GC75" s="70"/>
      <c r="GD75" s="70"/>
      <c r="GE75" s="70"/>
      <c r="GF75" s="70"/>
      <c r="GG75" s="70"/>
      <c r="GH75" s="70"/>
      <c r="GI75" s="70"/>
      <c r="GJ75" s="70"/>
      <c r="GK75" s="70"/>
      <c r="GL75" s="70"/>
      <c r="GM75" s="70"/>
      <c r="GN75" s="70"/>
      <c r="GO75" s="70"/>
      <c r="GP75" s="70"/>
      <c r="GQ75" s="70"/>
      <c r="GR75" s="70"/>
      <c r="GS75" s="70"/>
      <c r="GT75" s="70"/>
      <c r="GU75" s="70"/>
      <c r="GV75" s="70"/>
      <c r="GW75" s="70"/>
      <c r="GX75" s="70"/>
      <c r="GY75" s="70"/>
      <c r="GZ75" s="70"/>
      <c r="HA75" s="70"/>
      <c r="HB75" s="70"/>
      <c r="HC75" s="70"/>
      <c r="HD75" s="70"/>
      <c r="HE75" s="70"/>
    </row>
    <row r="76" spans="1:213" s="13" customFormat="1" ht="17.25" customHeight="1" x14ac:dyDescent="0.15">
      <c r="A76" s="7">
        <v>2024.01</v>
      </c>
      <c r="B76" s="69">
        <v>25</v>
      </c>
      <c r="C76" s="69">
        <v>713000</v>
      </c>
      <c r="D76" s="69">
        <v>24</v>
      </c>
      <c r="E76" s="69">
        <v>475377</v>
      </c>
      <c r="F76" s="69">
        <v>0</v>
      </c>
      <c r="G76" s="69">
        <v>0</v>
      </c>
      <c r="H76" s="12">
        <v>475377</v>
      </c>
      <c r="I76" s="12">
        <v>237623</v>
      </c>
      <c r="J76" s="12">
        <v>4171</v>
      </c>
      <c r="K76" s="12">
        <v>90639069</v>
      </c>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70"/>
      <c r="GB76" s="70"/>
      <c r="GC76" s="70"/>
      <c r="GD76" s="70"/>
      <c r="GE76" s="70"/>
      <c r="GF76" s="70"/>
      <c r="GG76" s="70"/>
      <c r="GH76" s="70"/>
      <c r="GI76" s="70"/>
      <c r="GJ76" s="70"/>
      <c r="GK76" s="70"/>
      <c r="GL76" s="70"/>
      <c r="GM76" s="70"/>
      <c r="GN76" s="70"/>
      <c r="GO76" s="70"/>
      <c r="GP76" s="70"/>
      <c r="GQ76" s="70"/>
      <c r="GR76" s="70"/>
      <c r="GS76" s="70"/>
      <c r="GT76" s="70"/>
      <c r="GU76" s="70"/>
      <c r="GV76" s="70"/>
      <c r="GW76" s="70"/>
      <c r="GX76" s="70"/>
      <c r="GY76" s="70"/>
      <c r="GZ76" s="70"/>
      <c r="HA76" s="70"/>
      <c r="HB76" s="70"/>
      <c r="HC76" s="70"/>
      <c r="HD76" s="70"/>
      <c r="HE76" s="70"/>
    </row>
    <row r="77" spans="1:213" s="13" customFormat="1" ht="17.25" customHeight="1" x14ac:dyDescent="0.15">
      <c r="A77" s="7">
        <v>2024.02</v>
      </c>
      <c r="B77" s="69">
        <v>33</v>
      </c>
      <c r="C77" s="69">
        <v>406400</v>
      </c>
      <c r="D77" s="69">
        <v>21</v>
      </c>
      <c r="E77" s="69">
        <v>239978</v>
      </c>
      <c r="F77" s="69">
        <v>0</v>
      </c>
      <c r="G77" s="69">
        <v>0</v>
      </c>
      <c r="H77" s="12">
        <v>239978</v>
      </c>
      <c r="I77" s="12">
        <v>166422</v>
      </c>
      <c r="J77" s="12">
        <v>4183</v>
      </c>
      <c r="K77" s="12">
        <v>90805491</v>
      </c>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70"/>
      <c r="GC77" s="70"/>
      <c r="GD77" s="70"/>
      <c r="GE77" s="70"/>
      <c r="GF77" s="70"/>
      <c r="GG77" s="70"/>
      <c r="GH77" s="70"/>
      <c r="GI77" s="70"/>
      <c r="GJ77" s="70"/>
      <c r="GK77" s="70"/>
      <c r="GL77" s="70"/>
      <c r="GM77" s="70"/>
      <c r="GN77" s="70"/>
      <c r="GO77" s="70"/>
      <c r="GP77" s="70"/>
      <c r="GQ77" s="70"/>
      <c r="GR77" s="70"/>
      <c r="GS77" s="70"/>
      <c r="GT77" s="70"/>
      <c r="GU77" s="70"/>
      <c r="GV77" s="70"/>
      <c r="GW77" s="70"/>
      <c r="GX77" s="70"/>
      <c r="GY77" s="70"/>
      <c r="GZ77" s="70"/>
      <c r="HA77" s="70"/>
      <c r="HB77" s="70"/>
      <c r="HC77" s="70"/>
      <c r="HD77" s="70"/>
      <c r="HE77" s="70"/>
    </row>
    <row r="78" spans="1:213" s="13" customFormat="1" ht="17.25" customHeight="1" x14ac:dyDescent="0.15">
      <c r="A78" s="7">
        <v>2024.03</v>
      </c>
      <c r="B78" s="69">
        <v>41</v>
      </c>
      <c r="C78" s="69">
        <v>1572600</v>
      </c>
      <c r="D78" s="69">
        <v>49</v>
      </c>
      <c r="E78" s="69">
        <v>1218709</v>
      </c>
      <c r="F78" s="69">
        <v>0</v>
      </c>
      <c r="G78" s="69">
        <v>0</v>
      </c>
      <c r="H78" s="12">
        <v>1218709</v>
      </c>
      <c r="I78" s="12">
        <v>353891</v>
      </c>
      <c r="J78" s="12">
        <v>4175</v>
      </c>
      <c r="K78" s="12">
        <v>91159382</v>
      </c>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70"/>
      <c r="GB78" s="70"/>
      <c r="GC78" s="70"/>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row>
    <row r="79" spans="1:213" s="32" customFormat="1" ht="17.25" customHeight="1" x14ac:dyDescent="0.15">
      <c r="A79" s="7">
        <v>2024.04</v>
      </c>
      <c r="B79" s="69">
        <v>61</v>
      </c>
      <c r="C79" s="69">
        <v>1815600</v>
      </c>
      <c r="D79" s="69">
        <v>42</v>
      </c>
      <c r="E79" s="69">
        <v>743600</v>
      </c>
      <c r="F79" s="69">
        <v>0</v>
      </c>
      <c r="G79" s="69">
        <v>55800</v>
      </c>
      <c r="H79" s="12">
        <v>799400</v>
      </c>
      <c r="I79" s="12">
        <v>1016200</v>
      </c>
      <c r="J79" s="12">
        <v>4199</v>
      </c>
      <c r="K79" s="12">
        <v>92175582</v>
      </c>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70"/>
      <c r="GB79" s="70"/>
      <c r="GC79" s="70"/>
      <c r="GD79" s="70"/>
      <c r="GE79" s="70"/>
      <c r="GF79" s="70"/>
      <c r="GG79" s="70"/>
      <c r="GH79" s="70"/>
      <c r="GI79" s="70"/>
      <c r="GJ79" s="70"/>
      <c r="GK79" s="70"/>
      <c r="GL79" s="70"/>
      <c r="GM79" s="70"/>
      <c r="GN79" s="70"/>
      <c r="GO79" s="70"/>
      <c r="GP79" s="70"/>
      <c r="GQ79" s="70"/>
      <c r="GR79" s="70"/>
      <c r="GS79" s="70"/>
      <c r="GT79" s="70"/>
      <c r="GU79" s="70"/>
      <c r="GV79" s="70"/>
      <c r="GW79" s="70"/>
      <c r="GX79" s="70"/>
      <c r="GY79" s="70"/>
      <c r="GZ79" s="70"/>
      <c r="HA79" s="70"/>
      <c r="HB79" s="70"/>
      <c r="HC79" s="70"/>
      <c r="HD79" s="70"/>
      <c r="HE79" s="70"/>
    </row>
    <row r="80" spans="1:213" s="32" customFormat="1" ht="17.25" customHeight="1" x14ac:dyDescent="0.15">
      <c r="A80" s="7">
        <v>2024.05</v>
      </c>
      <c r="B80" s="69">
        <v>40</v>
      </c>
      <c r="C80" s="69">
        <v>840200</v>
      </c>
      <c r="D80" s="69">
        <v>26</v>
      </c>
      <c r="E80" s="69">
        <v>551000</v>
      </c>
      <c r="F80" s="69">
        <v>0</v>
      </c>
      <c r="G80" s="69">
        <v>500</v>
      </c>
      <c r="H80" s="12">
        <v>551500</v>
      </c>
      <c r="I80" s="12">
        <v>288700</v>
      </c>
      <c r="J80" s="12">
        <v>4214</v>
      </c>
      <c r="K80" s="12">
        <v>92464282</v>
      </c>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70"/>
      <c r="FE80" s="70"/>
      <c r="FF80" s="70"/>
      <c r="FG80" s="70"/>
      <c r="FH80" s="70"/>
      <c r="FI80" s="70"/>
      <c r="FJ80" s="70"/>
      <c r="FK80" s="70"/>
      <c r="FL80" s="70"/>
      <c r="FM80" s="70"/>
      <c r="FN80" s="70"/>
      <c r="FO80" s="70"/>
      <c r="FP80" s="70"/>
      <c r="FQ80" s="70"/>
      <c r="FR80" s="70"/>
      <c r="FS80" s="70"/>
      <c r="FT80" s="70"/>
      <c r="FU80" s="70"/>
      <c r="FV80" s="70"/>
      <c r="FW80" s="70"/>
      <c r="FX80" s="70"/>
      <c r="FY80" s="70"/>
      <c r="FZ80" s="70"/>
      <c r="GA80" s="70"/>
      <c r="GB80" s="70"/>
      <c r="GC80" s="70"/>
      <c r="GD80" s="70"/>
      <c r="GE80" s="70"/>
      <c r="GF80" s="70"/>
      <c r="GG80" s="70"/>
      <c r="GH80" s="70"/>
      <c r="GI80" s="70"/>
      <c r="GJ80" s="70"/>
      <c r="GK80" s="70"/>
      <c r="GL80" s="70"/>
      <c r="GM80" s="70"/>
      <c r="GN80" s="70"/>
      <c r="GO80" s="70"/>
      <c r="GP80" s="70"/>
      <c r="GQ80" s="70"/>
      <c r="GR80" s="70"/>
      <c r="GS80" s="70"/>
      <c r="GT80" s="70"/>
      <c r="GU80" s="70"/>
      <c r="GV80" s="70"/>
      <c r="GW80" s="70"/>
      <c r="GX80" s="70"/>
      <c r="GY80" s="70"/>
      <c r="GZ80" s="70"/>
      <c r="HA80" s="70"/>
      <c r="HB80" s="70"/>
      <c r="HC80" s="70"/>
      <c r="HD80" s="70"/>
      <c r="HE80" s="70"/>
    </row>
    <row r="81" spans="1:213" s="32" customFormat="1" ht="17.25" customHeight="1" x14ac:dyDescent="0.15">
      <c r="A81" s="7">
        <v>2024.06</v>
      </c>
      <c r="B81" s="69">
        <v>47</v>
      </c>
      <c r="C81" s="69">
        <v>2142700</v>
      </c>
      <c r="D81" s="69">
        <v>72</v>
      </c>
      <c r="E81" s="69">
        <v>1754000</v>
      </c>
      <c r="F81" s="69">
        <v>0</v>
      </c>
      <c r="G81" s="69">
        <v>0</v>
      </c>
      <c r="H81" s="12">
        <v>1754000</v>
      </c>
      <c r="I81" s="12">
        <v>388700</v>
      </c>
      <c r="J81" s="12">
        <v>4207</v>
      </c>
      <c r="K81" s="12">
        <v>92852982</v>
      </c>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70"/>
      <c r="FE81" s="70"/>
      <c r="FF81" s="70"/>
      <c r="FG81" s="70"/>
      <c r="FH81" s="70"/>
      <c r="FI81" s="70"/>
      <c r="FJ81" s="70"/>
      <c r="FK81" s="70"/>
      <c r="FL81" s="70"/>
      <c r="FM81" s="70"/>
      <c r="FN81" s="70"/>
      <c r="FO81" s="70"/>
      <c r="FP81" s="70"/>
      <c r="FQ81" s="70"/>
      <c r="FR81" s="70"/>
      <c r="FS81" s="70"/>
      <c r="FT81" s="70"/>
      <c r="FU81" s="70"/>
      <c r="FV81" s="70"/>
      <c r="FW81" s="70"/>
      <c r="FX81" s="70"/>
      <c r="FY81" s="70"/>
      <c r="FZ81" s="70"/>
      <c r="GA81" s="70"/>
      <c r="GB81" s="70"/>
      <c r="GC81" s="70"/>
      <c r="GD81" s="70"/>
      <c r="GE81" s="70"/>
      <c r="GF81" s="70"/>
      <c r="GG81" s="70"/>
      <c r="GH81" s="70"/>
      <c r="GI81" s="70"/>
      <c r="GJ81" s="70"/>
      <c r="GK81" s="70"/>
      <c r="GL81" s="70"/>
      <c r="GM81" s="70"/>
      <c r="GN81" s="70"/>
      <c r="GO81" s="70"/>
      <c r="GP81" s="70"/>
      <c r="GQ81" s="70"/>
      <c r="GR81" s="70"/>
      <c r="GS81" s="70"/>
      <c r="GT81" s="70"/>
      <c r="GU81" s="70"/>
      <c r="GV81" s="70"/>
      <c r="GW81" s="70"/>
      <c r="GX81" s="70"/>
      <c r="GY81" s="70"/>
      <c r="GZ81" s="70"/>
      <c r="HA81" s="70"/>
      <c r="HB81" s="70"/>
      <c r="HC81" s="70"/>
      <c r="HD81" s="70"/>
      <c r="HE81" s="70"/>
    </row>
    <row r="82" spans="1:213" s="32" customFormat="1" ht="17.25" customHeight="1" x14ac:dyDescent="0.15">
      <c r="A82" s="7">
        <v>2024.07</v>
      </c>
      <c r="B82" s="69">
        <v>86</v>
      </c>
      <c r="C82" s="69">
        <v>2571500</v>
      </c>
      <c r="D82" s="69">
        <v>49</v>
      </c>
      <c r="E82" s="69">
        <v>956800</v>
      </c>
      <c r="F82" s="69">
        <v>0</v>
      </c>
      <c r="G82" s="69">
        <v>600</v>
      </c>
      <c r="H82" s="12">
        <v>957400</v>
      </c>
      <c r="I82" s="12">
        <v>1614100</v>
      </c>
      <c r="J82" s="12">
        <v>4246</v>
      </c>
      <c r="K82" s="12">
        <v>94467082</v>
      </c>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0"/>
      <c r="FF82" s="70"/>
      <c r="FG82" s="70"/>
      <c r="FH82" s="70"/>
      <c r="FI82" s="70"/>
      <c r="FJ82" s="70"/>
      <c r="FK82" s="70"/>
      <c r="FL82" s="70"/>
      <c r="FM82" s="70"/>
      <c r="FN82" s="70"/>
      <c r="FO82" s="70"/>
      <c r="FP82" s="70"/>
      <c r="FQ82" s="70"/>
      <c r="FR82" s="70"/>
      <c r="FS82" s="70"/>
      <c r="FT82" s="70"/>
      <c r="FU82" s="70"/>
      <c r="FV82" s="70"/>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row>
    <row r="83" spans="1:213" s="13" customFormat="1" ht="17.25" customHeight="1" x14ac:dyDescent="0.15">
      <c r="A83" s="7">
        <v>2024.08</v>
      </c>
      <c r="B83" s="69">
        <v>24</v>
      </c>
      <c r="C83" s="69">
        <v>453300</v>
      </c>
      <c r="D83" s="69">
        <v>23</v>
      </c>
      <c r="E83" s="69">
        <v>468500</v>
      </c>
      <c r="F83" s="69">
        <v>0</v>
      </c>
      <c r="G83" s="69">
        <v>1700</v>
      </c>
      <c r="H83" s="12">
        <v>470200</v>
      </c>
      <c r="I83" s="12">
        <v>-16900</v>
      </c>
      <c r="J83" s="12">
        <v>4250</v>
      </c>
      <c r="K83" s="12">
        <v>94450182</v>
      </c>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c r="HA83" s="70"/>
      <c r="HB83" s="70"/>
      <c r="HC83" s="70"/>
      <c r="HD83" s="70"/>
      <c r="HE83" s="70"/>
    </row>
    <row r="84" spans="1:213" s="13" customFormat="1" ht="17.25" customHeight="1" x14ac:dyDescent="0.15">
      <c r="A84" s="7">
        <v>2024.09</v>
      </c>
      <c r="B84" s="69">
        <v>70</v>
      </c>
      <c r="C84" s="69">
        <v>1589700</v>
      </c>
      <c r="D84" s="69">
        <v>77</v>
      </c>
      <c r="E84" s="69">
        <v>1611950</v>
      </c>
      <c r="F84" s="69">
        <v>0</v>
      </c>
      <c r="G84" s="69">
        <v>0</v>
      </c>
      <c r="H84" s="12">
        <v>1611950</v>
      </c>
      <c r="I84" s="12">
        <v>-22250</v>
      </c>
      <c r="J84" s="12">
        <v>4243</v>
      </c>
      <c r="K84" s="12">
        <v>94427932</v>
      </c>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c r="HA84" s="70"/>
      <c r="HB84" s="70"/>
      <c r="HC84" s="70"/>
      <c r="HD84" s="70"/>
      <c r="HE84" s="70"/>
    </row>
    <row r="85" spans="1:213" s="13" customFormat="1" ht="17.25" customHeight="1" x14ac:dyDescent="0.15">
      <c r="A85" s="154" t="s">
        <v>299</v>
      </c>
      <c r="B85" s="69">
        <v>55</v>
      </c>
      <c r="C85" s="69">
        <v>1412200</v>
      </c>
      <c r="D85" s="69">
        <v>45</v>
      </c>
      <c r="E85" s="69">
        <v>1341000</v>
      </c>
      <c r="F85" s="69">
        <v>67</v>
      </c>
      <c r="G85" s="69">
        <v>3300</v>
      </c>
      <c r="H85" s="12">
        <v>1344367</v>
      </c>
      <c r="I85" s="12">
        <v>67832</v>
      </c>
      <c r="J85" s="12">
        <v>4261</v>
      </c>
      <c r="K85" s="12">
        <v>94495764</v>
      </c>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row>
    <row r="86" spans="1:213" s="13" customFormat="1" ht="17.25" customHeight="1" x14ac:dyDescent="0.15">
      <c r="A86" s="7">
        <v>2024.11</v>
      </c>
      <c r="B86" s="69">
        <v>25</v>
      </c>
      <c r="C86" s="69">
        <v>375000</v>
      </c>
      <c r="D86" s="69">
        <v>13</v>
      </c>
      <c r="E86" s="69">
        <v>138000</v>
      </c>
      <c r="F86" s="69">
        <v>0</v>
      </c>
      <c r="G86" s="69">
        <v>0</v>
      </c>
      <c r="H86" s="12">
        <v>138000</v>
      </c>
      <c r="I86" s="12">
        <v>237000</v>
      </c>
      <c r="J86" s="12">
        <v>4273</v>
      </c>
      <c r="K86" s="12">
        <v>94732764</v>
      </c>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c r="EO86" s="70"/>
      <c r="EP86" s="70"/>
      <c r="EQ86" s="70"/>
      <c r="ER86" s="70"/>
      <c r="ES86" s="70"/>
      <c r="ET86" s="70"/>
      <c r="EU86" s="70"/>
      <c r="EV86" s="70"/>
      <c r="EW86" s="70"/>
      <c r="EX86" s="70"/>
      <c r="EY86" s="70"/>
      <c r="EZ86" s="70"/>
      <c r="FA86" s="70"/>
      <c r="FB86" s="70"/>
      <c r="FC86" s="70"/>
      <c r="FD86" s="70"/>
      <c r="FE86" s="70"/>
      <c r="FF86" s="70"/>
      <c r="FG86" s="70"/>
      <c r="FH86" s="70"/>
      <c r="FI86" s="70"/>
      <c r="FJ86" s="70"/>
      <c r="FK86" s="70"/>
      <c r="FL86" s="70"/>
      <c r="FM86" s="70"/>
      <c r="FN86" s="70"/>
      <c r="FO86" s="70"/>
      <c r="FP86" s="70"/>
      <c r="FQ86" s="70"/>
      <c r="FR86" s="70"/>
      <c r="FS86" s="70"/>
      <c r="FT86" s="70"/>
      <c r="FU86" s="70"/>
      <c r="FV86" s="70"/>
      <c r="FW86" s="70"/>
      <c r="FX86" s="70"/>
      <c r="FY86" s="70"/>
      <c r="FZ86" s="70"/>
      <c r="GA86" s="70"/>
      <c r="GB86" s="70"/>
      <c r="GC86" s="70"/>
      <c r="GD86" s="70"/>
      <c r="GE86" s="70"/>
      <c r="GF86" s="70"/>
      <c r="GG86" s="70"/>
      <c r="GH86" s="70"/>
      <c r="GI86" s="70"/>
      <c r="GJ86" s="70"/>
      <c r="GK86" s="70"/>
      <c r="GL86" s="70"/>
      <c r="GM86" s="70"/>
      <c r="GN86" s="70"/>
      <c r="GO86" s="70"/>
      <c r="GP86" s="70"/>
      <c r="GQ86" s="70"/>
      <c r="GR86" s="70"/>
      <c r="GS86" s="70"/>
      <c r="GT86" s="70"/>
      <c r="GU86" s="70"/>
      <c r="GV86" s="70"/>
      <c r="GW86" s="70"/>
      <c r="GX86" s="70"/>
      <c r="GY86" s="70"/>
      <c r="GZ86" s="70"/>
      <c r="HA86" s="70"/>
      <c r="HB86" s="70"/>
      <c r="HC86" s="70"/>
      <c r="HD86" s="70"/>
      <c r="HE86" s="70"/>
    </row>
    <row r="87" spans="1:213" s="13" customFormat="1" ht="17.25" customHeight="1" x14ac:dyDescent="0.15">
      <c r="A87" s="7">
        <v>2024.12</v>
      </c>
      <c r="B87" s="69">
        <v>72</v>
      </c>
      <c r="C87" s="69">
        <v>1820100</v>
      </c>
      <c r="D87" s="69">
        <v>99</v>
      </c>
      <c r="E87" s="69">
        <v>1378800</v>
      </c>
      <c r="F87" s="69">
        <v>0</v>
      </c>
      <c r="G87" s="69">
        <v>100</v>
      </c>
      <c r="H87" s="12">
        <v>1378900</v>
      </c>
      <c r="I87" s="12">
        <v>441200</v>
      </c>
      <c r="J87" s="12">
        <v>4272</v>
      </c>
      <c r="K87" s="12">
        <v>95173964</v>
      </c>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70"/>
      <c r="GD87" s="70"/>
      <c r="GE87" s="70"/>
      <c r="GF87" s="70"/>
      <c r="GG87" s="70"/>
      <c r="GH87" s="70"/>
      <c r="GI87" s="70"/>
      <c r="GJ87" s="70"/>
      <c r="GK87" s="70"/>
      <c r="GL87" s="70"/>
      <c r="GM87" s="70"/>
      <c r="GN87" s="70"/>
      <c r="GO87" s="70"/>
      <c r="GP87" s="70"/>
      <c r="GQ87" s="70"/>
      <c r="GR87" s="70"/>
      <c r="GS87" s="70"/>
      <c r="GT87" s="70"/>
      <c r="GU87" s="70"/>
      <c r="GV87" s="70"/>
      <c r="GW87" s="70"/>
      <c r="GX87" s="70"/>
      <c r="GY87" s="70"/>
      <c r="GZ87" s="70"/>
      <c r="HA87" s="70"/>
      <c r="HB87" s="70"/>
      <c r="HC87" s="70"/>
      <c r="HD87" s="70"/>
      <c r="HE87" s="70"/>
    </row>
    <row r="88" spans="1:213" s="13" customFormat="1" ht="17.25" customHeight="1" x14ac:dyDescent="0.15">
      <c r="A88" s="7">
        <v>2025.01</v>
      </c>
      <c r="B88" s="69">
        <v>36</v>
      </c>
      <c r="C88" s="69">
        <v>898000</v>
      </c>
      <c r="D88" s="69">
        <v>29</v>
      </c>
      <c r="E88" s="69">
        <v>837000</v>
      </c>
      <c r="F88" s="69">
        <v>0</v>
      </c>
      <c r="G88" s="69">
        <v>0</v>
      </c>
      <c r="H88" s="12">
        <v>837000</v>
      </c>
      <c r="I88" s="12">
        <v>61000</v>
      </c>
      <c r="J88" s="12">
        <v>4279</v>
      </c>
      <c r="K88" s="12">
        <v>95234964</v>
      </c>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c r="EO88" s="70"/>
      <c r="EP88" s="70"/>
      <c r="EQ88" s="70"/>
      <c r="ER88" s="70"/>
      <c r="ES88" s="70"/>
      <c r="ET88" s="70"/>
      <c r="EU88" s="70"/>
      <c r="EV88" s="70"/>
      <c r="EW88" s="70"/>
      <c r="EX88" s="70"/>
      <c r="EY88" s="70"/>
      <c r="EZ88" s="70"/>
      <c r="FA88" s="70"/>
      <c r="FB88" s="70"/>
      <c r="FC88" s="70"/>
      <c r="FD88" s="70"/>
      <c r="FE88" s="70"/>
      <c r="FF88" s="70"/>
      <c r="FG88" s="70"/>
      <c r="FH88" s="70"/>
      <c r="FI88" s="70"/>
      <c r="FJ88" s="70"/>
      <c r="FK88" s="70"/>
      <c r="FL88" s="70"/>
      <c r="FM88" s="70"/>
      <c r="FN88" s="70"/>
      <c r="FO88" s="70"/>
      <c r="FP88" s="70"/>
      <c r="FQ88" s="70"/>
      <c r="FR88" s="70"/>
      <c r="FS88" s="70"/>
      <c r="FT88" s="70"/>
      <c r="FU88" s="70"/>
      <c r="FV88" s="70"/>
      <c r="FW88" s="70"/>
      <c r="FX88" s="70"/>
      <c r="FY88" s="70"/>
      <c r="FZ88" s="70"/>
      <c r="GA88" s="70"/>
      <c r="GB88" s="70"/>
      <c r="GC88" s="70"/>
      <c r="GD88" s="70"/>
      <c r="GE88" s="70"/>
      <c r="GF88" s="70"/>
      <c r="GG88" s="70"/>
      <c r="GH88" s="70"/>
      <c r="GI88" s="70"/>
      <c r="GJ88" s="70"/>
      <c r="GK88" s="70"/>
      <c r="GL88" s="70"/>
      <c r="GM88" s="70"/>
      <c r="GN88" s="70"/>
      <c r="GO88" s="70"/>
      <c r="GP88" s="70"/>
      <c r="GQ88" s="70"/>
      <c r="GR88" s="70"/>
      <c r="GS88" s="70"/>
      <c r="GT88" s="70"/>
      <c r="GU88" s="70"/>
      <c r="GV88" s="70"/>
      <c r="GW88" s="70"/>
      <c r="GX88" s="70"/>
      <c r="GY88" s="70"/>
      <c r="GZ88" s="70"/>
      <c r="HA88" s="70"/>
      <c r="HB88" s="70"/>
      <c r="HC88" s="70"/>
      <c r="HD88" s="70"/>
      <c r="HE88" s="70"/>
    </row>
    <row r="89" spans="1:213" s="13" customFormat="1" ht="17.25" customHeight="1" x14ac:dyDescent="0.15">
      <c r="A89" s="7">
        <v>2025.02</v>
      </c>
      <c r="B89" s="69">
        <v>35</v>
      </c>
      <c r="C89" s="69">
        <v>743700</v>
      </c>
      <c r="D89" s="69">
        <v>30</v>
      </c>
      <c r="E89" s="69">
        <v>709500</v>
      </c>
      <c r="F89" s="69">
        <v>0</v>
      </c>
      <c r="G89" s="69">
        <v>40000</v>
      </c>
      <c r="H89" s="12">
        <v>749500</v>
      </c>
      <c r="I89" s="12">
        <v>-5800</v>
      </c>
      <c r="J89" s="12">
        <v>4288</v>
      </c>
      <c r="K89" s="12">
        <v>95229164</v>
      </c>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c r="HA89" s="70"/>
      <c r="HB89" s="70"/>
      <c r="HC89" s="70"/>
      <c r="HD89" s="70"/>
      <c r="HE89" s="70"/>
    </row>
    <row r="90" spans="1:213" s="13" customFormat="1" ht="17.25" customHeight="1" x14ac:dyDescent="0.15">
      <c r="A90" s="7">
        <v>2025.03</v>
      </c>
      <c r="B90" s="69">
        <v>37</v>
      </c>
      <c r="C90" s="69">
        <v>671300</v>
      </c>
      <c r="D90" s="69">
        <v>34</v>
      </c>
      <c r="E90" s="69">
        <v>605300</v>
      </c>
      <c r="F90" s="69">
        <v>0</v>
      </c>
      <c r="G90" s="69">
        <v>0</v>
      </c>
      <c r="H90" s="12">
        <v>605300</v>
      </c>
      <c r="I90" s="12">
        <v>66000</v>
      </c>
      <c r="J90" s="12">
        <v>4291</v>
      </c>
      <c r="K90" s="12">
        <v>95295164</v>
      </c>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70"/>
      <c r="GK90" s="70"/>
      <c r="GL90" s="70"/>
      <c r="GM90" s="70"/>
      <c r="GN90" s="70"/>
      <c r="GO90" s="70"/>
      <c r="GP90" s="70"/>
      <c r="GQ90" s="70"/>
      <c r="GR90" s="70"/>
      <c r="GS90" s="70"/>
      <c r="GT90" s="70"/>
      <c r="GU90" s="70"/>
      <c r="GV90" s="70"/>
      <c r="GW90" s="70"/>
      <c r="GX90" s="70"/>
      <c r="GY90" s="70"/>
      <c r="GZ90" s="70"/>
      <c r="HA90" s="70"/>
      <c r="HB90" s="70"/>
      <c r="HC90" s="70"/>
      <c r="HD90" s="70"/>
      <c r="HE90" s="70"/>
    </row>
    <row r="91" spans="1:213" s="32" customFormat="1" ht="17.25" customHeight="1" x14ac:dyDescent="0.15">
      <c r="A91" s="7">
        <v>2025.04</v>
      </c>
      <c r="B91" s="69">
        <v>38</v>
      </c>
      <c r="C91" s="69">
        <v>1118400</v>
      </c>
      <c r="D91" s="69">
        <v>26</v>
      </c>
      <c r="E91" s="69">
        <v>1089000</v>
      </c>
      <c r="F91" s="69">
        <v>0</v>
      </c>
      <c r="G91" s="69">
        <v>100</v>
      </c>
      <c r="H91" s="12">
        <v>1089100</v>
      </c>
      <c r="I91" s="12">
        <v>29300</v>
      </c>
      <c r="J91" s="12">
        <v>4306</v>
      </c>
      <c r="K91" s="12">
        <v>95324464</v>
      </c>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c r="FH91" s="70"/>
      <c r="FI91" s="70"/>
      <c r="FJ91" s="70"/>
      <c r="FK91" s="70"/>
      <c r="FL91" s="70"/>
      <c r="FM91" s="70"/>
      <c r="FN91" s="70"/>
      <c r="FO91" s="70"/>
      <c r="FP91" s="70"/>
      <c r="FQ91" s="70"/>
      <c r="FR91" s="70"/>
      <c r="FS91" s="70"/>
      <c r="FT91" s="70"/>
      <c r="FU91" s="70"/>
      <c r="FV91" s="70"/>
      <c r="FW91" s="70"/>
      <c r="FX91" s="70"/>
      <c r="FY91" s="70"/>
      <c r="FZ91" s="70"/>
      <c r="GA91" s="70"/>
      <c r="GB91" s="70"/>
      <c r="GC91" s="70"/>
      <c r="GD91" s="70"/>
      <c r="GE91" s="70"/>
      <c r="GF91" s="70"/>
      <c r="GG91" s="70"/>
      <c r="GH91" s="70"/>
      <c r="GI91" s="70"/>
      <c r="GJ91" s="70"/>
      <c r="GK91" s="70"/>
      <c r="GL91" s="70"/>
      <c r="GM91" s="70"/>
      <c r="GN91" s="70"/>
      <c r="GO91" s="70"/>
      <c r="GP91" s="70"/>
      <c r="GQ91" s="70"/>
      <c r="GR91" s="70"/>
      <c r="GS91" s="70"/>
      <c r="GT91" s="70"/>
      <c r="GU91" s="70"/>
      <c r="GV91" s="70"/>
      <c r="GW91" s="70"/>
      <c r="GX91" s="70"/>
      <c r="GY91" s="70"/>
      <c r="GZ91" s="70"/>
      <c r="HA91" s="70"/>
      <c r="HB91" s="70"/>
      <c r="HC91" s="70"/>
      <c r="HD91" s="70"/>
      <c r="HE91" s="70"/>
    </row>
    <row r="92" spans="1:213" s="32" customFormat="1" ht="17.25" customHeight="1" x14ac:dyDescent="0.15">
      <c r="A92" s="7">
        <v>2025.05</v>
      </c>
      <c r="B92" s="69">
        <v>50</v>
      </c>
      <c r="C92" s="69">
        <v>1750200</v>
      </c>
      <c r="D92" s="69">
        <v>20</v>
      </c>
      <c r="E92" s="69">
        <v>399400</v>
      </c>
      <c r="F92" s="69">
        <v>0</v>
      </c>
      <c r="G92" s="69">
        <v>100</v>
      </c>
      <c r="H92" s="12">
        <v>399500</v>
      </c>
      <c r="I92" s="12">
        <v>1350700</v>
      </c>
      <c r="J92" s="12">
        <v>4337</v>
      </c>
      <c r="K92" s="12">
        <v>96675164</v>
      </c>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c r="HA92" s="70"/>
      <c r="HB92" s="70"/>
      <c r="HC92" s="70"/>
      <c r="HD92" s="70"/>
      <c r="HE92" s="70"/>
    </row>
    <row r="93" spans="1:213" s="32" customFormat="1" ht="17.25" customHeight="1" x14ac:dyDescent="0.15">
      <c r="A93" s="7">
        <v>2025.06</v>
      </c>
      <c r="B93" s="69">
        <v>66</v>
      </c>
      <c r="C93" s="69">
        <v>2080500</v>
      </c>
      <c r="D93" s="69">
        <v>92</v>
      </c>
      <c r="E93" s="69">
        <v>1553595</v>
      </c>
      <c r="F93" s="69">
        <v>0</v>
      </c>
      <c r="G93" s="69">
        <v>0</v>
      </c>
      <c r="H93" s="12">
        <v>1553595</v>
      </c>
      <c r="I93" s="12">
        <v>526905</v>
      </c>
      <c r="J93" s="12">
        <v>4336</v>
      </c>
      <c r="K93" s="12">
        <v>97202064</v>
      </c>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c r="EO93" s="70"/>
      <c r="EP93" s="70"/>
      <c r="EQ93" s="70"/>
      <c r="ER93" s="70"/>
      <c r="ES93" s="70"/>
      <c r="ET93" s="70"/>
      <c r="EU93" s="70"/>
      <c r="EV93" s="70"/>
      <c r="EW93" s="70"/>
      <c r="EX93" s="70"/>
      <c r="EY93" s="70"/>
      <c r="EZ93" s="70"/>
      <c r="FA93" s="70"/>
      <c r="FB93" s="70"/>
      <c r="FC93" s="70"/>
      <c r="FD93" s="70"/>
      <c r="FE93" s="70"/>
      <c r="FF93" s="70"/>
      <c r="FG93" s="70"/>
      <c r="FH93" s="70"/>
      <c r="FI93" s="70"/>
      <c r="FJ93" s="70"/>
      <c r="FK93" s="70"/>
      <c r="FL93" s="70"/>
      <c r="FM93" s="70"/>
      <c r="FN93" s="70"/>
      <c r="FO93" s="70"/>
      <c r="FP93" s="70"/>
      <c r="FQ93" s="70"/>
      <c r="FR93" s="70"/>
      <c r="FS93" s="70"/>
      <c r="FT93" s="70"/>
      <c r="FU93" s="70"/>
      <c r="FV93" s="70"/>
      <c r="FW93" s="70"/>
      <c r="FX93" s="70"/>
      <c r="FY93" s="70"/>
      <c r="FZ93" s="70"/>
      <c r="GA93" s="70"/>
      <c r="GB93" s="70"/>
      <c r="GC93" s="70"/>
      <c r="GD93" s="70"/>
      <c r="GE93" s="70"/>
      <c r="GF93" s="70"/>
      <c r="GG93" s="70"/>
      <c r="GH93" s="70"/>
      <c r="GI93" s="70"/>
      <c r="GJ93" s="70"/>
      <c r="GK93" s="70"/>
      <c r="GL93" s="70"/>
      <c r="GM93" s="70"/>
      <c r="GN93" s="70"/>
      <c r="GO93" s="70"/>
      <c r="GP93" s="70"/>
      <c r="GQ93" s="70"/>
      <c r="GR93" s="70"/>
      <c r="GS93" s="70"/>
      <c r="GT93" s="70"/>
      <c r="GU93" s="70"/>
      <c r="GV93" s="70"/>
      <c r="GW93" s="70"/>
      <c r="GX93" s="70"/>
      <c r="GY93" s="70"/>
      <c r="GZ93" s="70"/>
      <c r="HA93" s="70"/>
      <c r="HB93" s="70"/>
      <c r="HC93" s="70"/>
      <c r="HD93" s="70"/>
      <c r="HE93" s="70"/>
    </row>
    <row r="94" spans="1:213" s="32" customFormat="1" ht="17.25" customHeight="1" x14ac:dyDescent="0.15">
      <c r="A94" s="7">
        <v>2025.07</v>
      </c>
      <c r="B94" s="69">
        <v>86</v>
      </c>
      <c r="C94" s="69">
        <v>2427500</v>
      </c>
      <c r="D94" s="69">
        <v>67</v>
      </c>
      <c r="E94" s="69">
        <v>1507100</v>
      </c>
      <c r="F94" s="69">
        <v>0</v>
      </c>
      <c r="G94" s="69">
        <v>1200</v>
      </c>
      <c r="H94" s="12">
        <v>1508300</v>
      </c>
      <c r="I94" s="12">
        <v>919200</v>
      </c>
      <c r="J94" s="12">
        <v>4361</v>
      </c>
      <c r="K94" s="12">
        <v>98121264</v>
      </c>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c r="FH94" s="70"/>
      <c r="FI94" s="70"/>
      <c r="FJ94" s="70"/>
      <c r="FK94" s="70"/>
      <c r="FL94" s="70"/>
      <c r="FM94" s="70"/>
      <c r="FN94" s="70"/>
      <c r="FO94" s="70"/>
      <c r="FP94" s="70"/>
      <c r="FQ94" s="70"/>
      <c r="FR94" s="70"/>
      <c r="FS94" s="70"/>
      <c r="FT94" s="70"/>
      <c r="FU94" s="70"/>
      <c r="FV94" s="70"/>
      <c r="FW94" s="70"/>
      <c r="FX94" s="70"/>
      <c r="FY94" s="70"/>
      <c r="FZ94" s="70"/>
      <c r="GA94" s="70"/>
      <c r="GB94" s="70"/>
      <c r="GC94" s="70"/>
      <c r="GD94" s="70"/>
      <c r="GE94" s="70"/>
      <c r="GF94" s="70"/>
      <c r="GG94" s="70"/>
      <c r="GH94" s="70"/>
      <c r="GI94" s="70"/>
      <c r="GJ94" s="70"/>
      <c r="GK94" s="70"/>
      <c r="GL94" s="70"/>
      <c r="GM94" s="70"/>
      <c r="GN94" s="70"/>
      <c r="GO94" s="70"/>
      <c r="GP94" s="70"/>
      <c r="GQ94" s="70"/>
      <c r="GR94" s="70"/>
      <c r="GS94" s="70"/>
      <c r="GT94" s="70"/>
      <c r="GU94" s="70"/>
      <c r="GV94" s="70"/>
      <c r="GW94" s="70"/>
      <c r="GX94" s="70"/>
      <c r="GY94" s="70"/>
      <c r="GZ94" s="70"/>
      <c r="HA94" s="70"/>
      <c r="HB94" s="70"/>
      <c r="HC94" s="70"/>
      <c r="HD94" s="70"/>
      <c r="HE94" s="70"/>
    </row>
    <row r="95" spans="1:213" s="13" customFormat="1" ht="17.25" customHeight="1" x14ac:dyDescent="0.15">
      <c r="A95" s="7">
        <v>2025.08</v>
      </c>
      <c r="B95" s="69">
        <v>22</v>
      </c>
      <c r="C95" s="69">
        <v>496700</v>
      </c>
      <c r="D95" s="69">
        <v>18</v>
      </c>
      <c r="E95" s="69">
        <v>189500</v>
      </c>
      <c r="F95" s="69">
        <v>0</v>
      </c>
      <c r="G95" s="69">
        <v>200</v>
      </c>
      <c r="H95" s="12">
        <v>189700</v>
      </c>
      <c r="I95" s="12">
        <v>307000</v>
      </c>
      <c r="J95" s="12">
        <v>4367</v>
      </c>
      <c r="K95" s="12">
        <v>98428264</v>
      </c>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c r="FH95" s="70"/>
      <c r="FI95" s="70"/>
      <c r="FJ95" s="70"/>
      <c r="FK95" s="70"/>
      <c r="FL95" s="70"/>
      <c r="FM95" s="70"/>
      <c r="FN95" s="70"/>
      <c r="FO95" s="70"/>
      <c r="FP95" s="70"/>
      <c r="FQ95" s="70"/>
      <c r="FR95" s="70"/>
      <c r="FS95" s="70"/>
      <c r="FT95" s="70"/>
      <c r="FU95" s="70"/>
      <c r="FV95" s="70"/>
      <c r="FW95" s="70"/>
      <c r="FX95" s="70"/>
      <c r="FY95" s="70"/>
      <c r="FZ95" s="70"/>
      <c r="GA95" s="70"/>
      <c r="GB95" s="70"/>
      <c r="GC95" s="70"/>
      <c r="GD95" s="70"/>
      <c r="GE95" s="70"/>
      <c r="GF95" s="70"/>
      <c r="GG95" s="70"/>
      <c r="GH95" s="70"/>
      <c r="GI95" s="70"/>
      <c r="GJ95" s="70"/>
      <c r="GK95" s="70"/>
      <c r="GL95" s="70"/>
      <c r="GM95" s="70"/>
      <c r="GN95" s="70"/>
      <c r="GO95" s="70"/>
      <c r="GP95" s="70"/>
      <c r="GQ95" s="70"/>
      <c r="GR95" s="70"/>
      <c r="GS95" s="70"/>
      <c r="GT95" s="70"/>
      <c r="GU95" s="70"/>
      <c r="GV95" s="70"/>
      <c r="GW95" s="70"/>
      <c r="GX95" s="70"/>
      <c r="GY95" s="70"/>
      <c r="GZ95" s="70"/>
      <c r="HA95" s="70"/>
      <c r="HB95" s="70"/>
      <c r="HC95" s="70"/>
      <c r="HD95" s="70"/>
      <c r="HE95" s="70"/>
    </row>
    <row r="96" spans="1:213" s="13" customFormat="1" ht="17.25" customHeight="1" x14ac:dyDescent="0.15">
      <c r="A96" s="7">
        <v>2025.09</v>
      </c>
      <c r="B96" s="69">
        <v>65</v>
      </c>
      <c r="C96" s="69">
        <v>1571700</v>
      </c>
      <c r="D96" s="69">
        <v>69</v>
      </c>
      <c r="E96" s="69">
        <v>947900</v>
      </c>
      <c r="F96" s="69">
        <v>0</v>
      </c>
      <c r="G96" s="69">
        <v>90300</v>
      </c>
      <c r="H96" s="12">
        <v>1038200</v>
      </c>
      <c r="I96" s="12">
        <v>533500</v>
      </c>
      <c r="J96" s="12">
        <v>4368</v>
      </c>
      <c r="K96" s="12">
        <v>98961764</v>
      </c>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c r="HA96" s="70"/>
      <c r="HB96" s="70"/>
      <c r="HC96" s="70"/>
      <c r="HD96" s="70"/>
      <c r="HE96" s="70"/>
    </row>
    <row r="97" spans="1:213" s="13" customFormat="1" ht="17.25" customHeight="1" x14ac:dyDescent="0.15">
      <c r="A97" s="154" t="s">
        <v>307</v>
      </c>
      <c r="B97" s="69">
        <v>65</v>
      </c>
      <c r="C97" s="69">
        <v>1586700</v>
      </c>
      <c r="D97" s="69">
        <v>52</v>
      </c>
      <c r="E97" s="69">
        <v>1159000</v>
      </c>
      <c r="F97" s="69">
        <v>67</v>
      </c>
      <c r="G97" s="69">
        <v>300</v>
      </c>
      <c r="H97" s="12">
        <v>1159367</v>
      </c>
      <c r="I97" s="12">
        <v>427332</v>
      </c>
      <c r="J97" s="12">
        <v>4386</v>
      </c>
      <c r="K97" s="12">
        <v>99389096</v>
      </c>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c r="EO97" s="70"/>
      <c r="EP97" s="70"/>
      <c r="EQ97" s="70"/>
      <c r="ER97" s="70"/>
      <c r="ES97" s="70"/>
      <c r="ET97" s="70"/>
      <c r="EU97" s="70"/>
      <c r="EV97" s="70"/>
      <c r="EW97" s="70"/>
      <c r="EX97" s="70"/>
      <c r="EY97" s="70"/>
      <c r="EZ97" s="70"/>
      <c r="FA97" s="70"/>
      <c r="FB97" s="70"/>
      <c r="FC97" s="70"/>
      <c r="FD97" s="70"/>
      <c r="FE97" s="70"/>
      <c r="FF97" s="70"/>
      <c r="FG97" s="70"/>
      <c r="FH97" s="70"/>
      <c r="FI97" s="70"/>
      <c r="FJ97" s="70"/>
      <c r="FK97" s="70"/>
      <c r="FL97" s="70"/>
      <c r="FM97" s="70"/>
      <c r="FN97" s="70"/>
      <c r="FO97" s="70"/>
      <c r="FP97" s="70"/>
      <c r="FQ97" s="70"/>
      <c r="FR97" s="70"/>
      <c r="FS97" s="70"/>
      <c r="FT97" s="70"/>
      <c r="FU97" s="70"/>
      <c r="FV97" s="70"/>
      <c r="FW97" s="70"/>
      <c r="FX97" s="70"/>
      <c r="FY97" s="70"/>
      <c r="FZ97" s="70"/>
      <c r="GA97" s="70"/>
      <c r="GB97" s="70"/>
      <c r="GC97" s="70"/>
      <c r="GD97" s="70"/>
      <c r="GE97" s="70"/>
      <c r="GF97" s="70"/>
      <c r="GG97" s="70"/>
      <c r="GH97" s="70"/>
      <c r="GI97" s="70"/>
      <c r="GJ97" s="70"/>
      <c r="GK97" s="70"/>
      <c r="GL97" s="70"/>
      <c r="GM97" s="70"/>
      <c r="GN97" s="70"/>
      <c r="GO97" s="70"/>
      <c r="GP97" s="70"/>
      <c r="GQ97" s="70"/>
      <c r="GR97" s="70"/>
      <c r="GS97" s="70"/>
      <c r="GT97" s="70"/>
      <c r="GU97" s="70"/>
      <c r="GV97" s="70"/>
      <c r="GW97" s="70"/>
      <c r="GX97" s="70"/>
      <c r="GY97" s="70"/>
      <c r="GZ97" s="70"/>
      <c r="HA97" s="70"/>
      <c r="HB97" s="70"/>
      <c r="HC97" s="70"/>
      <c r="HD97" s="70"/>
      <c r="HE97" s="70"/>
    </row>
    <row r="98" spans="1:213" s="13" customFormat="1" ht="17.25" customHeight="1" x14ac:dyDescent="0.15">
      <c r="A98" s="7">
        <v>2025.11</v>
      </c>
      <c r="B98" s="69">
        <v>25</v>
      </c>
      <c r="C98" s="69">
        <v>380900</v>
      </c>
      <c r="D98" s="69">
        <v>32</v>
      </c>
      <c r="E98" s="69">
        <v>464300</v>
      </c>
      <c r="F98" s="69">
        <v>0</v>
      </c>
      <c r="G98" s="69">
        <v>200</v>
      </c>
      <c r="H98" s="12">
        <v>464500</v>
      </c>
      <c r="I98" s="12">
        <v>-83600</v>
      </c>
      <c r="J98" s="12">
        <v>4381</v>
      </c>
      <c r="K98" s="12">
        <v>99305496</v>
      </c>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c r="EO98" s="70"/>
      <c r="EP98" s="70"/>
      <c r="EQ98" s="70"/>
      <c r="ER98" s="70"/>
      <c r="ES98" s="70"/>
      <c r="ET98" s="70"/>
      <c r="EU98" s="70"/>
      <c r="EV98" s="70"/>
      <c r="EW98" s="70"/>
      <c r="EX98" s="70"/>
      <c r="EY98" s="70"/>
      <c r="EZ98" s="70"/>
      <c r="FA98" s="70"/>
      <c r="FB98" s="70"/>
      <c r="FC98" s="70"/>
      <c r="FD98" s="70"/>
      <c r="FE98" s="70"/>
      <c r="FF98" s="70"/>
      <c r="FG98" s="70"/>
      <c r="FH98" s="70"/>
      <c r="FI98" s="70"/>
      <c r="FJ98" s="70"/>
      <c r="FK98" s="70"/>
      <c r="FL98" s="70"/>
      <c r="FM98" s="70"/>
      <c r="FN98" s="70"/>
      <c r="FO98" s="70"/>
      <c r="FP98" s="70"/>
      <c r="FQ98" s="70"/>
      <c r="FR98" s="70"/>
      <c r="FS98" s="70"/>
      <c r="FT98" s="70"/>
      <c r="FU98" s="70"/>
      <c r="FV98" s="70"/>
      <c r="FW98" s="70"/>
      <c r="FX98" s="70"/>
      <c r="FY98" s="70"/>
      <c r="FZ98" s="70"/>
      <c r="GA98" s="70"/>
      <c r="GB98" s="70"/>
      <c r="GC98" s="70"/>
      <c r="GD98" s="70"/>
      <c r="GE98" s="70"/>
      <c r="GF98" s="70"/>
      <c r="GG98" s="70"/>
      <c r="GH98" s="70"/>
      <c r="GI98" s="70"/>
      <c r="GJ98" s="70"/>
      <c r="GK98" s="70"/>
      <c r="GL98" s="70"/>
      <c r="GM98" s="70"/>
      <c r="GN98" s="70"/>
      <c r="GO98" s="70"/>
      <c r="GP98" s="70"/>
      <c r="GQ98" s="70"/>
      <c r="GR98" s="70"/>
      <c r="GS98" s="70"/>
      <c r="GT98" s="70"/>
      <c r="GU98" s="70"/>
      <c r="GV98" s="70"/>
      <c r="GW98" s="70"/>
      <c r="GX98" s="70"/>
      <c r="GY98" s="70"/>
      <c r="GZ98" s="70"/>
      <c r="HA98" s="70"/>
      <c r="HB98" s="70"/>
      <c r="HC98" s="70"/>
      <c r="HD98" s="70"/>
      <c r="HE98" s="70"/>
    </row>
    <row r="99" spans="1:213" s="13" customFormat="1" ht="17.25" hidden="1" customHeight="1" x14ac:dyDescent="0.15">
      <c r="A99" s="7">
        <v>2025.12</v>
      </c>
      <c r="B99" s="69"/>
      <c r="C99" s="69"/>
      <c r="D99" s="69"/>
      <c r="E99" s="69"/>
      <c r="F99" s="69"/>
      <c r="G99" s="69"/>
      <c r="H99" s="12"/>
      <c r="I99" s="12"/>
      <c r="J99" s="12"/>
      <c r="K99" s="12"/>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c r="EO99" s="70"/>
      <c r="EP99" s="70"/>
      <c r="EQ99" s="70"/>
      <c r="ER99" s="70"/>
      <c r="ES99" s="70"/>
      <c r="ET99" s="70"/>
      <c r="EU99" s="70"/>
      <c r="EV99" s="70"/>
      <c r="EW99" s="70"/>
      <c r="EX99" s="70"/>
      <c r="EY99" s="70"/>
      <c r="EZ99" s="70"/>
      <c r="FA99" s="70"/>
      <c r="FB99" s="70"/>
      <c r="FC99" s="70"/>
      <c r="FD99" s="70"/>
      <c r="FE99" s="70"/>
      <c r="FF99" s="70"/>
      <c r="FG99" s="70"/>
      <c r="FH99" s="70"/>
      <c r="FI99" s="70"/>
      <c r="FJ99" s="70"/>
      <c r="FK99" s="70"/>
      <c r="FL99" s="70"/>
      <c r="FM99" s="70"/>
      <c r="FN99" s="70"/>
      <c r="FO99" s="70"/>
      <c r="FP99" s="70"/>
      <c r="FQ99" s="70"/>
      <c r="FR99" s="70"/>
      <c r="FS99" s="70"/>
      <c r="FT99" s="70"/>
      <c r="FU99" s="70"/>
      <c r="FV99" s="70"/>
      <c r="FW99" s="70"/>
      <c r="FX99" s="70"/>
      <c r="FY99" s="70"/>
      <c r="FZ99" s="70"/>
      <c r="GA99" s="70"/>
      <c r="GB99" s="70"/>
      <c r="GC99" s="70"/>
      <c r="GD99" s="70"/>
      <c r="GE99" s="70"/>
      <c r="GF99" s="70"/>
      <c r="GG99" s="70"/>
      <c r="GH99" s="70"/>
      <c r="GI99" s="70"/>
      <c r="GJ99" s="70"/>
      <c r="GK99" s="70"/>
      <c r="GL99" s="70"/>
      <c r="GM99" s="70"/>
      <c r="GN99" s="70"/>
      <c r="GO99" s="70"/>
      <c r="GP99" s="70"/>
      <c r="GQ99" s="70"/>
      <c r="GR99" s="70"/>
      <c r="GS99" s="70"/>
      <c r="GT99" s="70"/>
      <c r="GU99" s="70"/>
      <c r="GV99" s="70"/>
      <c r="GW99" s="70"/>
      <c r="GX99" s="70"/>
      <c r="GY99" s="70"/>
      <c r="GZ99" s="70"/>
      <c r="HA99" s="70"/>
      <c r="HB99" s="70"/>
      <c r="HC99" s="70"/>
      <c r="HD99" s="70"/>
      <c r="HE99" s="70"/>
    </row>
    <row r="100" spans="1:213" s="13" customFormat="1" ht="17.25" hidden="1" customHeight="1" x14ac:dyDescent="0.15">
      <c r="A100" s="7">
        <v>2026.01</v>
      </c>
      <c r="B100" s="69"/>
      <c r="C100" s="69"/>
      <c r="D100" s="69"/>
      <c r="E100" s="69"/>
      <c r="F100" s="69"/>
      <c r="G100" s="69"/>
      <c r="H100" s="12"/>
      <c r="I100" s="12"/>
      <c r="J100" s="12"/>
      <c r="K100" s="12"/>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c r="EO100" s="70"/>
      <c r="EP100" s="70"/>
      <c r="EQ100" s="70"/>
      <c r="ER100" s="70"/>
      <c r="ES100" s="70"/>
      <c r="ET100" s="70"/>
      <c r="EU100" s="70"/>
      <c r="EV100" s="70"/>
      <c r="EW100" s="70"/>
      <c r="EX100" s="70"/>
      <c r="EY100" s="70"/>
      <c r="EZ100" s="70"/>
      <c r="FA100" s="70"/>
      <c r="FB100" s="70"/>
      <c r="FC100" s="70"/>
      <c r="FD100" s="70"/>
      <c r="FE100" s="70"/>
      <c r="FF100" s="70"/>
      <c r="FG100" s="70"/>
      <c r="FH100" s="70"/>
      <c r="FI100" s="70"/>
      <c r="FJ100" s="70"/>
      <c r="FK100" s="70"/>
      <c r="FL100" s="70"/>
      <c r="FM100" s="70"/>
      <c r="FN100" s="70"/>
      <c r="FO100" s="70"/>
      <c r="FP100" s="70"/>
      <c r="FQ100" s="70"/>
      <c r="FR100" s="70"/>
      <c r="FS100" s="70"/>
      <c r="FT100" s="70"/>
      <c r="FU100" s="70"/>
      <c r="FV100" s="70"/>
      <c r="FW100" s="70"/>
      <c r="FX100" s="70"/>
      <c r="FY100" s="70"/>
      <c r="FZ100" s="70"/>
      <c r="GA100" s="70"/>
      <c r="GB100" s="70"/>
      <c r="GC100" s="70"/>
      <c r="GD100" s="70"/>
      <c r="GE100" s="70"/>
      <c r="GF100" s="70"/>
      <c r="GG100" s="70"/>
      <c r="GH100" s="70"/>
      <c r="GI100" s="70"/>
      <c r="GJ100" s="70"/>
      <c r="GK100" s="70"/>
      <c r="GL100" s="70"/>
      <c r="GM100" s="70"/>
      <c r="GN100" s="70"/>
      <c r="GO100" s="70"/>
      <c r="GP100" s="70"/>
      <c r="GQ100" s="70"/>
      <c r="GR100" s="70"/>
      <c r="GS100" s="70"/>
      <c r="GT100" s="70"/>
      <c r="GU100" s="70"/>
      <c r="GV100" s="70"/>
      <c r="GW100" s="70"/>
      <c r="GX100" s="70"/>
      <c r="GY100" s="70"/>
      <c r="GZ100" s="70"/>
      <c r="HA100" s="70"/>
      <c r="HB100" s="70"/>
      <c r="HC100" s="70"/>
      <c r="HD100" s="70"/>
      <c r="HE100" s="70"/>
    </row>
    <row r="101" spans="1:213" s="13" customFormat="1" ht="17.25" hidden="1" customHeight="1" x14ac:dyDescent="0.15">
      <c r="A101" s="7">
        <v>2026.02</v>
      </c>
      <c r="B101" s="69"/>
      <c r="C101" s="69"/>
      <c r="D101" s="69"/>
      <c r="E101" s="69"/>
      <c r="F101" s="69"/>
      <c r="G101" s="69"/>
      <c r="H101" s="12"/>
      <c r="I101" s="12"/>
      <c r="J101" s="12"/>
      <c r="K101" s="12"/>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0"/>
      <c r="FZ101" s="70"/>
      <c r="GA101" s="70"/>
      <c r="GB101" s="70"/>
      <c r="GC101" s="70"/>
      <c r="GD101" s="70"/>
      <c r="GE101" s="70"/>
      <c r="GF101" s="70"/>
      <c r="GG101" s="70"/>
      <c r="GH101" s="70"/>
      <c r="GI101" s="70"/>
      <c r="GJ101" s="70"/>
      <c r="GK101" s="70"/>
      <c r="GL101" s="70"/>
      <c r="GM101" s="70"/>
      <c r="GN101" s="70"/>
      <c r="GO101" s="70"/>
      <c r="GP101" s="70"/>
      <c r="GQ101" s="70"/>
      <c r="GR101" s="70"/>
      <c r="GS101" s="70"/>
      <c r="GT101" s="70"/>
      <c r="GU101" s="70"/>
      <c r="GV101" s="70"/>
      <c r="GW101" s="70"/>
      <c r="GX101" s="70"/>
      <c r="GY101" s="70"/>
      <c r="GZ101" s="70"/>
      <c r="HA101" s="70"/>
      <c r="HB101" s="70"/>
      <c r="HC101" s="70"/>
      <c r="HD101" s="70"/>
      <c r="HE101" s="70"/>
    </row>
    <row r="102" spans="1:213" s="13" customFormat="1" ht="17.25" hidden="1" customHeight="1" x14ac:dyDescent="0.15">
      <c r="A102" s="7">
        <v>2026.03</v>
      </c>
      <c r="B102" s="69"/>
      <c r="C102" s="69"/>
      <c r="D102" s="69"/>
      <c r="E102" s="69"/>
      <c r="F102" s="69"/>
      <c r="G102" s="69"/>
      <c r="H102" s="12"/>
      <c r="I102" s="12"/>
      <c r="J102" s="12"/>
      <c r="K102" s="12"/>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c r="EO102" s="70"/>
      <c r="EP102" s="70"/>
      <c r="EQ102" s="70"/>
      <c r="ER102" s="70"/>
      <c r="ES102" s="70"/>
      <c r="ET102" s="70"/>
      <c r="EU102" s="70"/>
      <c r="EV102" s="70"/>
      <c r="EW102" s="70"/>
      <c r="EX102" s="70"/>
      <c r="EY102" s="70"/>
      <c r="EZ102" s="70"/>
      <c r="FA102" s="70"/>
      <c r="FB102" s="70"/>
      <c r="FC102" s="70"/>
      <c r="FD102" s="70"/>
      <c r="FE102" s="70"/>
      <c r="FF102" s="70"/>
      <c r="FG102" s="70"/>
      <c r="FH102" s="70"/>
      <c r="FI102" s="70"/>
      <c r="FJ102" s="70"/>
      <c r="FK102" s="70"/>
      <c r="FL102" s="70"/>
      <c r="FM102" s="70"/>
      <c r="FN102" s="70"/>
      <c r="FO102" s="70"/>
      <c r="FP102" s="70"/>
      <c r="FQ102" s="70"/>
      <c r="FR102" s="70"/>
      <c r="FS102" s="70"/>
      <c r="FT102" s="70"/>
      <c r="FU102" s="70"/>
      <c r="FV102" s="70"/>
      <c r="FW102" s="70"/>
      <c r="FX102" s="70"/>
      <c r="FY102" s="70"/>
      <c r="FZ102" s="70"/>
      <c r="GA102" s="70"/>
      <c r="GB102" s="70"/>
      <c r="GC102" s="70"/>
      <c r="GD102" s="70"/>
      <c r="GE102" s="70"/>
      <c r="GF102" s="70"/>
      <c r="GG102" s="70"/>
      <c r="GH102" s="70"/>
      <c r="GI102" s="70"/>
      <c r="GJ102" s="70"/>
      <c r="GK102" s="70"/>
      <c r="GL102" s="70"/>
      <c r="GM102" s="70"/>
      <c r="GN102" s="70"/>
      <c r="GO102" s="70"/>
      <c r="GP102" s="70"/>
      <c r="GQ102" s="70"/>
      <c r="GR102" s="70"/>
      <c r="GS102" s="70"/>
      <c r="GT102" s="70"/>
      <c r="GU102" s="70"/>
      <c r="GV102" s="70"/>
      <c r="GW102" s="70"/>
      <c r="GX102" s="70"/>
      <c r="GY102" s="70"/>
      <c r="GZ102" s="70"/>
      <c r="HA102" s="70"/>
      <c r="HB102" s="70"/>
      <c r="HC102" s="70"/>
      <c r="HD102" s="70"/>
      <c r="HE102" s="70"/>
    </row>
    <row r="103" spans="1:213" s="54" customFormat="1" ht="17.25" customHeight="1" x14ac:dyDescent="0.15">
      <c r="A103" s="73"/>
      <c r="B103" s="80" t="s">
        <v>5</v>
      </c>
      <c r="C103" s="3" t="s">
        <v>197</v>
      </c>
      <c r="D103" s="73"/>
      <c r="E103" s="73"/>
      <c r="F103" s="73"/>
      <c r="G103" s="73"/>
      <c r="H103" s="73"/>
      <c r="I103" s="73"/>
      <c r="J103" s="73"/>
      <c r="K103" s="73"/>
    </row>
    <row r="104" spans="1:213" s="54" customFormat="1" ht="17.25" customHeight="1" x14ac:dyDescent="0.15">
      <c r="A104" s="73"/>
      <c r="B104" s="80"/>
      <c r="C104" s="81" t="s">
        <v>199</v>
      </c>
      <c r="D104" s="73"/>
      <c r="E104" s="73"/>
      <c r="F104" s="73"/>
      <c r="G104" s="73"/>
      <c r="H104" s="73"/>
      <c r="I104" s="73"/>
      <c r="J104" s="73"/>
      <c r="K104" s="73"/>
    </row>
    <row r="105" spans="1:213" s="134" customFormat="1" ht="17.25" customHeight="1" x14ac:dyDescent="0.15">
      <c r="C105" s="134" t="s">
        <v>289</v>
      </c>
    </row>
    <row r="106" spans="1:213" s="13" customFormat="1" ht="17.25" customHeight="1" x14ac:dyDescent="0.15">
      <c r="A106" s="89"/>
      <c r="B106" s="89"/>
      <c r="C106" s="89" t="s">
        <v>290</v>
      </c>
      <c r="D106" s="89"/>
      <c r="E106" s="89"/>
      <c r="F106" s="89"/>
      <c r="G106" s="89"/>
      <c r="H106" s="89"/>
      <c r="I106" s="89"/>
      <c r="J106" s="89"/>
      <c r="K106" s="89"/>
    </row>
    <row r="107" spans="1:213" s="13" customFormat="1" ht="17.25" customHeight="1" x14ac:dyDescent="0.15">
      <c r="A107" s="89"/>
      <c r="B107" s="89"/>
      <c r="C107" s="89" t="s">
        <v>203</v>
      </c>
      <c r="D107" s="89"/>
      <c r="E107" s="89"/>
      <c r="F107" s="89"/>
      <c r="G107" s="89"/>
      <c r="H107" s="89"/>
      <c r="I107" s="89"/>
      <c r="J107" s="89"/>
      <c r="K107" s="89"/>
    </row>
    <row r="108" spans="1:213" s="13" customFormat="1" ht="17.25" customHeight="1" x14ac:dyDescent="0.15">
      <c r="A108" s="89"/>
      <c r="B108" s="89"/>
      <c r="C108" s="104"/>
      <c r="D108" s="89"/>
      <c r="E108" s="89"/>
      <c r="F108" s="89"/>
      <c r="G108" s="89"/>
      <c r="H108" s="89"/>
      <c r="I108" s="89"/>
      <c r="J108" s="89"/>
      <c r="K108" s="89"/>
    </row>
    <row r="109" spans="1:213" s="86" customFormat="1" ht="17.25" customHeight="1" x14ac:dyDescent="0.15">
      <c r="A109" s="83"/>
      <c r="B109" s="84" t="s">
        <v>93</v>
      </c>
      <c r="C109" s="85" t="s">
        <v>94</v>
      </c>
      <c r="D109" s="85"/>
      <c r="E109" s="85"/>
      <c r="F109" s="85"/>
      <c r="G109" s="85"/>
      <c r="H109" s="85"/>
      <c r="I109" s="85" t="s">
        <v>67</v>
      </c>
      <c r="J109" s="85"/>
      <c r="K109" s="85"/>
      <c r="L109" s="85"/>
    </row>
    <row r="110" spans="1:213" s="29" customFormat="1" ht="33" customHeight="1" x14ac:dyDescent="0.25">
      <c r="A110" s="91"/>
      <c r="B110" s="91"/>
      <c r="C110" s="179" t="s">
        <v>110</v>
      </c>
      <c r="D110" s="180"/>
      <c r="E110" s="180"/>
      <c r="F110" s="180"/>
      <c r="G110" s="180"/>
      <c r="H110" s="180"/>
      <c r="I110" s="180"/>
      <c r="J110" s="180"/>
      <c r="K110" s="180"/>
    </row>
    <row r="111" spans="1:213" s="29" customFormat="1" ht="17.25" customHeight="1" x14ac:dyDescent="0.25">
      <c r="A111" s="91"/>
      <c r="B111" s="91"/>
      <c r="C111" s="179" t="s">
        <v>111</v>
      </c>
      <c r="D111" s="180"/>
      <c r="E111" s="180"/>
      <c r="F111" s="180"/>
      <c r="G111" s="180"/>
      <c r="H111" s="180"/>
      <c r="I111" s="180"/>
      <c r="J111" s="180"/>
      <c r="K111" s="180"/>
    </row>
    <row r="112" spans="1:213" s="29" customFormat="1" ht="17.25" customHeight="1" x14ac:dyDescent="0.25">
      <c r="A112" s="91"/>
      <c r="B112" s="91"/>
      <c r="C112" s="179" t="s">
        <v>112</v>
      </c>
      <c r="D112" s="180"/>
      <c r="E112" s="180"/>
      <c r="F112" s="180"/>
      <c r="G112" s="180"/>
      <c r="H112" s="180"/>
      <c r="I112" s="180"/>
      <c r="J112" s="180"/>
      <c r="K112" s="180"/>
    </row>
    <row r="113" spans="1:11" s="29" customFormat="1" ht="17.25" customHeight="1" x14ac:dyDescent="0.25">
      <c r="A113" s="91"/>
      <c r="B113" s="91"/>
      <c r="C113" s="179" t="s">
        <v>113</v>
      </c>
      <c r="D113" s="180"/>
      <c r="E113" s="180"/>
      <c r="F113" s="180"/>
      <c r="G113" s="180"/>
      <c r="H113" s="180"/>
      <c r="I113" s="180"/>
      <c r="J113" s="180"/>
      <c r="K113" s="180"/>
    </row>
    <row r="114" spans="1:11" s="32" customFormat="1" ht="17.25" customHeight="1" x14ac:dyDescent="0.15">
      <c r="A114" s="100"/>
      <c r="B114" s="100"/>
      <c r="C114" s="100"/>
      <c r="D114" s="100"/>
      <c r="E114" s="100"/>
      <c r="F114" s="100"/>
      <c r="G114" s="100"/>
      <c r="H114" s="100"/>
      <c r="I114" s="100"/>
      <c r="J114" s="100"/>
      <c r="K114" s="100"/>
    </row>
    <row r="115" spans="1:11" s="32" customFormat="1" ht="17.25" customHeight="1" x14ac:dyDescent="0.15">
      <c r="A115" s="100"/>
      <c r="B115" s="100"/>
      <c r="C115" s="100"/>
      <c r="D115" s="100"/>
      <c r="E115" s="100"/>
      <c r="F115" s="100"/>
      <c r="G115" s="100"/>
      <c r="H115" s="100"/>
      <c r="I115" s="100"/>
      <c r="J115" s="100"/>
      <c r="K115" s="100"/>
    </row>
    <row r="116" spans="1:11" s="13" customFormat="1" ht="17.25" customHeight="1" x14ac:dyDescent="0.15">
      <c r="A116" s="89"/>
      <c r="B116" s="89"/>
      <c r="C116" s="89"/>
      <c r="D116" s="89"/>
      <c r="E116" s="89"/>
      <c r="F116" s="89"/>
      <c r="G116" s="89"/>
      <c r="H116" s="89"/>
      <c r="I116" s="89"/>
      <c r="J116" s="89"/>
      <c r="K116" s="89"/>
    </row>
    <row r="117" spans="1:11" s="13" customFormat="1" ht="17.25" customHeight="1" x14ac:dyDescent="0.15">
      <c r="A117" s="89"/>
      <c r="B117" s="89"/>
      <c r="C117" s="89"/>
      <c r="D117" s="89"/>
      <c r="E117" s="89"/>
      <c r="F117" s="89"/>
      <c r="G117" s="89"/>
      <c r="H117" s="89"/>
      <c r="I117" s="89"/>
      <c r="J117" s="89"/>
      <c r="K117" s="89"/>
    </row>
    <row r="118" spans="1:11" s="13" customFormat="1" ht="17.25" customHeight="1" x14ac:dyDescent="0.15">
      <c r="A118" s="10"/>
      <c r="B118" s="11"/>
      <c r="C118" s="11"/>
      <c r="D118" s="11"/>
      <c r="E118" s="11"/>
      <c r="F118" s="11"/>
      <c r="G118" s="11"/>
      <c r="H118" s="11"/>
      <c r="I118" s="11"/>
      <c r="J118" s="11"/>
      <c r="K118" s="11"/>
    </row>
    <row r="119" spans="1:11" s="13" customFormat="1" ht="17.25" customHeight="1" x14ac:dyDescent="0.15">
      <c r="A119" s="89"/>
      <c r="B119" s="89"/>
      <c r="C119" s="89"/>
      <c r="D119" s="89"/>
      <c r="E119" s="89"/>
      <c r="F119" s="89"/>
      <c r="G119" s="89"/>
      <c r="H119" s="89"/>
      <c r="I119" s="89"/>
      <c r="J119" s="89"/>
      <c r="K119" s="89"/>
    </row>
    <row r="120" spans="1:11" s="3" customFormat="1" ht="17.25" customHeight="1" x14ac:dyDescent="0.15">
      <c r="A120" s="71"/>
      <c r="B120" s="71"/>
      <c r="C120" s="71"/>
      <c r="D120" s="71"/>
      <c r="E120" s="71"/>
      <c r="F120" s="71"/>
      <c r="G120" s="71"/>
      <c r="H120" s="71"/>
      <c r="I120" s="71"/>
      <c r="J120" s="71"/>
      <c r="K120" s="71"/>
    </row>
    <row r="121" spans="1:11" s="54" customFormat="1" ht="17.25" customHeight="1" x14ac:dyDescent="0.15">
      <c r="A121" s="73"/>
      <c r="B121" s="73"/>
      <c r="C121" s="73"/>
      <c r="D121" s="73"/>
      <c r="E121" s="73"/>
      <c r="F121" s="73"/>
      <c r="G121" s="73"/>
      <c r="H121" s="73"/>
      <c r="I121" s="73"/>
      <c r="J121" s="73"/>
      <c r="K121" s="73"/>
    </row>
    <row r="122" spans="1:11" s="13" customFormat="1" ht="17.25" customHeight="1" x14ac:dyDescent="0.15">
      <c r="A122" s="89"/>
      <c r="B122" s="89"/>
      <c r="C122" s="89"/>
      <c r="D122" s="89"/>
      <c r="E122" s="89"/>
      <c r="F122" s="89"/>
      <c r="G122" s="89"/>
      <c r="H122" s="89"/>
      <c r="I122" s="89"/>
      <c r="J122" s="89"/>
      <c r="K122" s="89"/>
    </row>
    <row r="123" spans="1:11" s="13" customFormat="1" ht="17.25" customHeight="1" x14ac:dyDescent="0.15">
      <c r="A123" s="89"/>
      <c r="B123" s="89"/>
      <c r="C123" s="89"/>
      <c r="D123" s="89"/>
      <c r="E123" s="89"/>
      <c r="F123" s="89"/>
      <c r="G123" s="89"/>
      <c r="H123" s="89"/>
      <c r="I123" s="89"/>
      <c r="J123" s="89"/>
      <c r="K123" s="89"/>
    </row>
    <row r="124" spans="1:11" s="13" customFormat="1" ht="17.25" customHeight="1" x14ac:dyDescent="0.15">
      <c r="A124" s="89"/>
      <c r="B124" s="89"/>
      <c r="C124" s="89"/>
      <c r="D124" s="89"/>
      <c r="E124" s="89"/>
      <c r="F124" s="89"/>
      <c r="G124" s="89"/>
      <c r="H124" s="89"/>
      <c r="I124" s="89"/>
      <c r="J124" s="89"/>
      <c r="K124" s="89"/>
    </row>
    <row r="125" spans="1:11" s="13" customFormat="1" ht="17.25" customHeight="1" x14ac:dyDescent="0.15">
      <c r="A125" s="89"/>
      <c r="B125" s="89"/>
      <c r="C125" s="89"/>
      <c r="D125" s="89"/>
      <c r="E125" s="89"/>
      <c r="F125" s="89"/>
      <c r="G125" s="89"/>
      <c r="H125" s="89"/>
      <c r="I125" s="89"/>
      <c r="J125" s="89"/>
      <c r="K125" s="89"/>
    </row>
    <row r="126" spans="1:11" s="32" customFormat="1" ht="17.25" customHeight="1" x14ac:dyDescent="0.15">
      <c r="A126" s="100"/>
      <c r="B126" s="100"/>
      <c r="C126" s="100"/>
      <c r="D126" s="100"/>
      <c r="E126" s="100"/>
      <c r="F126" s="100"/>
      <c r="G126" s="100"/>
      <c r="H126" s="100"/>
      <c r="I126" s="100"/>
      <c r="J126" s="100"/>
      <c r="K126" s="100"/>
    </row>
    <row r="127" spans="1:11" s="32" customFormat="1" ht="17.25" customHeight="1" x14ac:dyDescent="0.15">
      <c r="A127" s="100"/>
      <c r="B127" s="100"/>
      <c r="C127" s="100"/>
      <c r="D127" s="100"/>
      <c r="E127" s="100"/>
      <c r="F127" s="100"/>
      <c r="G127" s="100"/>
      <c r="H127" s="100"/>
      <c r="I127" s="100"/>
      <c r="J127" s="100"/>
      <c r="K127" s="100"/>
    </row>
    <row r="128" spans="1:11" s="32" customFormat="1" ht="17.25" customHeight="1" x14ac:dyDescent="0.15">
      <c r="A128" s="100"/>
      <c r="B128" s="100"/>
      <c r="C128" s="100"/>
      <c r="D128" s="100"/>
      <c r="E128" s="100"/>
      <c r="F128" s="100"/>
      <c r="G128" s="100"/>
      <c r="H128" s="100"/>
      <c r="I128" s="100"/>
      <c r="J128" s="100"/>
      <c r="K128" s="100"/>
    </row>
    <row r="129" spans="1:11" s="32" customFormat="1" ht="17.25" customHeight="1" x14ac:dyDescent="0.15">
      <c r="A129" s="100"/>
      <c r="B129" s="100"/>
      <c r="C129" s="100"/>
      <c r="D129" s="100"/>
      <c r="E129" s="100"/>
      <c r="F129" s="100"/>
      <c r="G129" s="100"/>
      <c r="H129" s="100"/>
      <c r="I129" s="100"/>
      <c r="J129" s="100"/>
      <c r="K129" s="100"/>
    </row>
    <row r="130" spans="1:11" s="32" customFormat="1" ht="17.25" customHeight="1" x14ac:dyDescent="0.15">
      <c r="A130" s="100"/>
      <c r="B130" s="100"/>
      <c r="C130" s="100"/>
      <c r="D130" s="100"/>
      <c r="E130" s="100"/>
      <c r="F130" s="100"/>
      <c r="G130" s="100"/>
      <c r="H130" s="100"/>
      <c r="I130" s="100"/>
      <c r="J130" s="100"/>
      <c r="K130" s="100"/>
    </row>
    <row r="131" spans="1:11" s="32" customFormat="1" ht="17.25" customHeight="1" x14ac:dyDescent="0.15">
      <c r="A131" s="100"/>
      <c r="B131" s="100"/>
      <c r="C131" s="100"/>
      <c r="D131" s="100"/>
      <c r="E131" s="100"/>
      <c r="F131" s="100"/>
      <c r="G131" s="100"/>
      <c r="H131" s="100"/>
      <c r="I131" s="100"/>
      <c r="J131" s="100"/>
      <c r="K131" s="100"/>
    </row>
    <row r="132" spans="1:11" s="32" customFormat="1" ht="17.25" customHeight="1" x14ac:dyDescent="0.15">
      <c r="A132" s="100"/>
      <c r="B132" s="100"/>
      <c r="C132" s="100"/>
      <c r="D132" s="100"/>
      <c r="E132" s="100"/>
      <c r="F132" s="100"/>
      <c r="G132" s="100"/>
      <c r="H132" s="100"/>
      <c r="I132" s="100"/>
      <c r="J132" s="100"/>
      <c r="K132" s="100"/>
    </row>
    <row r="133" spans="1:11" s="32" customFormat="1" ht="17.25" customHeight="1" x14ac:dyDescent="0.15">
      <c r="A133" s="100"/>
      <c r="B133" s="100"/>
      <c r="C133" s="100"/>
      <c r="D133" s="100"/>
      <c r="E133" s="100"/>
      <c r="F133" s="100"/>
      <c r="G133" s="100"/>
      <c r="H133" s="100"/>
      <c r="I133" s="100"/>
      <c r="J133" s="100"/>
      <c r="K133" s="100"/>
    </row>
    <row r="134" spans="1:11" s="32" customFormat="1" ht="17.25" customHeight="1" x14ac:dyDescent="0.15">
      <c r="A134" s="100"/>
      <c r="B134" s="100"/>
      <c r="C134" s="100"/>
      <c r="D134" s="100"/>
      <c r="E134" s="100"/>
      <c r="F134" s="100"/>
      <c r="G134" s="100"/>
      <c r="H134" s="100"/>
      <c r="I134" s="100"/>
      <c r="J134" s="100"/>
      <c r="K134" s="100"/>
    </row>
    <row r="135" spans="1:11" s="13" customFormat="1" ht="17.25" customHeight="1" x14ac:dyDescent="0.15">
      <c r="A135" s="89"/>
      <c r="B135" s="89"/>
      <c r="C135" s="89"/>
      <c r="D135" s="89"/>
      <c r="E135" s="89"/>
      <c r="F135" s="89"/>
      <c r="G135" s="89"/>
      <c r="H135" s="89"/>
      <c r="I135" s="89"/>
      <c r="J135" s="89"/>
      <c r="K135" s="89"/>
    </row>
    <row r="136" spans="1:11" s="13" customFormat="1" ht="17.25" customHeight="1" x14ac:dyDescent="0.15">
      <c r="A136" s="89"/>
      <c r="B136" s="89"/>
      <c r="C136" s="89"/>
      <c r="D136" s="89"/>
      <c r="E136" s="89"/>
      <c r="F136" s="89"/>
      <c r="G136" s="89"/>
      <c r="H136" s="89"/>
      <c r="I136" s="89"/>
      <c r="J136" s="89"/>
      <c r="K136" s="89"/>
    </row>
    <row r="137" spans="1:11" s="13" customFormat="1" ht="17.25" customHeight="1" x14ac:dyDescent="0.15">
      <c r="A137" s="89"/>
      <c r="B137" s="89"/>
      <c r="C137" s="89"/>
      <c r="D137" s="89"/>
      <c r="E137" s="89"/>
      <c r="F137" s="89"/>
      <c r="G137" s="89"/>
      <c r="H137" s="89"/>
      <c r="I137" s="89"/>
      <c r="J137" s="89"/>
      <c r="K137" s="89"/>
    </row>
    <row r="138" spans="1:11" s="13" customFormat="1" ht="17.25" customHeight="1" x14ac:dyDescent="0.15">
      <c r="A138" s="89"/>
      <c r="B138" s="89"/>
      <c r="C138" s="89"/>
      <c r="D138" s="89"/>
      <c r="E138" s="89"/>
      <c r="F138" s="89"/>
      <c r="G138" s="89"/>
      <c r="H138" s="89"/>
      <c r="I138" s="89"/>
      <c r="J138" s="89"/>
      <c r="K138" s="89"/>
    </row>
    <row r="139" spans="1:11" s="13" customFormat="1" ht="17.25" customHeight="1" x14ac:dyDescent="0.15">
      <c r="A139" s="10"/>
      <c r="B139" s="11"/>
      <c r="C139" s="11"/>
      <c r="D139" s="11"/>
      <c r="E139" s="11"/>
      <c r="F139" s="11"/>
      <c r="G139" s="11"/>
      <c r="H139" s="11"/>
      <c r="I139" s="11"/>
      <c r="J139" s="11"/>
      <c r="K139" s="11"/>
    </row>
    <row r="140" spans="1:11" s="13" customFormat="1" ht="17.25" customHeight="1" x14ac:dyDescent="0.15">
      <c r="A140" s="89"/>
      <c r="B140" s="89"/>
      <c r="C140" s="89"/>
      <c r="D140" s="89"/>
      <c r="E140" s="89"/>
      <c r="F140" s="89"/>
      <c r="G140" s="89"/>
      <c r="H140" s="89"/>
      <c r="I140" s="89"/>
      <c r="J140" s="89"/>
      <c r="K140" s="89"/>
    </row>
    <row r="141" spans="1:11" s="3" customFormat="1" ht="17.25" customHeight="1" x14ac:dyDescent="0.15">
      <c r="A141" s="71"/>
      <c r="B141" s="71"/>
      <c r="C141" s="71"/>
      <c r="D141" s="71"/>
      <c r="E141" s="71"/>
      <c r="F141" s="71"/>
      <c r="G141" s="71"/>
      <c r="H141" s="71"/>
      <c r="I141" s="71"/>
      <c r="J141" s="71"/>
      <c r="K141" s="71"/>
    </row>
    <row r="142" spans="1:11" s="54" customFormat="1" ht="17.25" customHeight="1" x14ac:dyDescent="0.15">
      <c r="A142" s="73"/>
      <c r="B142" s="73"/>
      <c r="C142" s="73"/>
      <c r="D142" s="73"/>
      <c r="E142" s="73"/>
      <c r="F142" s="73"/>
      <c r="G142" s="73"/>
      <c r="H142" s="73"/>
      <c r="I142" s="73"/>
      <c r="J142" s="73"/>
      <c r="K142" s="73"/>
    </row>
    <row r="143" spans="1:11" s="13" customFormat="1" ht="17.25" customHeight="1" x14ac:dyDescent="0.15">
      <c r="A143" s="89"/>
      <c r="B143" s="89"/>
      <c r="C143" s="89"/>
      <c r="D143" s="89"/>
      <c r="E143" s="89"/>
      <c r="F143" s="89"/>
      <c r="G143" s="89"/>
      <c r="H143" s="89"/>
      <c r="I143" s="89"/>
      <c r="J143" s="89"/>
      <c r="K143" s="89"/>
    </row>
    <row r="144" spans="1:11" s="13" customFormat="1" ht="17.25" customHeight="1" x14ac:dyDescent="0.15">
      <c r="A144" s="89"/>
      <c r="B144" s="89"/>
      <c r="C144" s="89"/>
      <c r="D144" s="89"/>
      <c r="E144" s="89"/>
      <c r="F144" s="89"/>
      <c r="G144" s="89"/>
      <c r="H144" s="89"/>
      <c r="I144" s="89"/>
      <c r="J144" s="89"/>
      <c r="K144" s="89"/>
    </row>
    <row r="145" spans="1:11" s="13" customFormat="1" ht="17.25" customHeight="1" x14ac:dyDescent="0.15">
      <c r="A145" s="89"/>
      <c r="B145" s="89"/>
      <c r="C145" s="89"/>
      <c r="D145" s="89"/>
      <c r="E145" s="89"/>
      <c r="F145" s="89"/>
      <c r="G145" s="89"/>
      <c r="H145" s="89"/>
      <c r="I145" s="89"/>
      <c r="J145" s="89"/>
      <c r="K145" s="89"/>
    </row>
    <row r="146" spans="1:11" s="13" customFormat="1" ht="17.25" customHeight="1" x14ac:dyDescent="0.15">
      <c r="A146" s="89"/>
      <c r="B146" s="89"/>
      <c r="C146" s="89"/>
      <c r="D146" s="89"/>
      <c r="E146" s="89"/>
      <c r="F146" s="89"/>
      <c r="G146" s="89"/>
      <c r="H146" s="89"/>
      <c r="I146" s="89"/>
      <c r="J146" s="89"/>
      <c r="K146" s="89"/>
    </row>
    <row r="147" spans="1:11" s="13" customFormat="1" ht="17.25" customHeight="1" x14ac:dyDescent="0.15">
      <c r="A147" s="89"/>
      <c r="B147" s="89"/>
      <c r="C147" s="89"/>
      <c r="D147" s="89"/>
      <c r="E147" s="89"/>
      <c r="F147" s="89"/>
      <c r="G147" s="89"/>
      <c r="H147" s="89"/>
      <c r="I147" s="89"/>
      <c r="J147" s="89"/>
      <c r="K147" s="89"/>
    </row>
    <row r="148" spans="1:11" s="13" customFormat="1" ht="17.25" customHeight="1" x14ac:dyDescent="0.15">
      <c r="A148" s="89"/>
      <c r="B148" s="89"/>
      <c r="C148" s="89"/>
      <c r="D148" s="89"/>
      <c r="E148" s="89"/>
      <c r="F148" s="89"/>
      <c r="G148" s="89"/>
      <c r="H148" s="89"/>
      <c r="I148" s="89"/>
      <c r="J148" s="89"/>
      <c r="K148" s="89"/>
    </row>
    <row r="149" spans="1:11" s="13" customFormat="1" ht="17.25" customHeight="1" x14ac:dyDescent="0.15">
      <c r="A149" s="89"/>
      <c r="B149" s="89"/>
      <c r="C149" s="89"/>
      <c r="D149" s="89"/>
      <c r="E149" s="89"/>
      <c r="F149" s="89"/>
      <c r="G149" s="89"/>
      <c r="H149" s="89"/>
      <c r="I149" s="89"/>
      <c r="J149" s="89"/>
      <c r="K149" s="89"/>
    </row>
    <row r="150" spans="1:11" s="13" customFormat="1" ht="17.25" customHeight="1" x14ac:dyDescent="0.15">
      <c r="A150" s="89"/>
      <c r="B150" s="89"/>
      <c r="C150" s="89"/>
      <c r="D150" s="89"/>
      <c r="E150" s="89"/>
      <c r="F150" s="89"/>
      <c r="G150" s="89"/>
      <c r="H150" s="89"/>
      <c r="I150" s="89"/>
      <c r="J150" s="89"/>
      <c r="K150" s="89"/>
    </row>
    <row r="151" spans="1:11" s="13" customFormat="1" ht="17.25" customHeight="1" x14ac:dyDescent="0.15">
      <c r="A151" s="89"/>
      <c r="B151" s="89"/>
      <c r="C151" s="89"/>
      <c r="D151" s="89"/>
      <c r="E151" s="89"/>
      <c r="F151" s="89"/>
      <c r="G151" s="89"/>
      <c r="H151" s="89"/>
      <c r="I151" s="89"/>
      <c r="J151" s="89"/>
      <c r="K151" s="89"/>
    </row>
    <row r="152" spans="1:11" s="13" customFormat="1" ht="17.25" customHeight="1" x14ac:dyDescent="0.15">
      <c r="A152" s="89"/>
      <c r="B152" s="89"/>
      <c r="C152" s="89"/>
      <c r="D152" s="89"/>
      <c r="E152" s="89"/>
      <c r="F152" s="89"/>
      <c r="G152" s="89"/>
      <c r="H152" s="89"/>
      <c r="I152" s="89"/>
      <c r="J152" s="89"/>
      <c r="K152" s="89"/>
    </row>
    <row r="153" spans="1:11" s="13" customFormat="1" ht="17.25" customHeight="1" x14ac:dyDescent="0.15">
      <c r="A153" s="89"/>
      <c r="B153" s="89"/>
      <c r="C153" s="89"/>
      <c r="D153" s="89"/>
      <c r="E153" s="89"/>
      <c r="F153" s="89"/>
      <c r="G153" s="89"/>
      <c r="H153" s="89"/>
      <c r="I153" s="89"/>
      <c r="J153" s="89"/>
      <c r="K153" s="89"/>
    </row>
    <row r="154" spans="1:11" s="13" customFormat="1" ht="17.25" customHeight="1" x14ac:dyDescent="0.15">
      <c r="A154" s="89"/>
      <c r="B154" s="89"/>
      <c r="C154" s="89"/>
      <c r="D154" s="89"/>
      <c r="E154" s="89"/>
      <c r="F154" s="89"/>
      <c r="G154" s="89"/>
      <c r="H154" s="89"/>
      <c r="I154" s="89"/>
      <c r="J154" s="89"/>
      <c r="K154" s="89"/>
    </row>
    <row r="155" spans="1:11" s="13" customFormat="1" ht="17.25" customHeight="1" x14ac:dyDescent="0.15">
      <c r="A155" s="89"/>
      <c r="B155" s="89"/>
      <c r="C155" s="89"/>
      <c r="D155" s="89"/>
      <c r="E155" s="89"/>
      <c r="F155" s="89"/>
      <c r="G155" s="89"/>
      <c r="H155" s="89"/>
      <c r="I155" s="89"/>
      <c r="J155" s="89"/>
      <c r="K155" s="89"/>
    </row>
    <row r="156" spans="1:11" s="13" customFormat="1" ht="17.25" customHeight="1" x14ac:dyDescent="0.15">
      <c r="A156" s="89"/>
      <c r="B156" s="89"/>
      <c r="C156" s="89"/>
      <c r="D156" s="89"/>
      <c r="E156" s="89"/>
      <c r="F156" s="89"/>
      <c r="G156" s="89"/>
      <c r="H156" s="89"/>
      <c r="I156" s="89"/>
      <c r="J156" s="89"/>
      <c r="K156" s="89"/>
    </row>
    <row r="157" spans="1:11" s="13" customFormat="1" ht="17.25" customHeight="1" x14ac:dyDescent="0.15">
      <c r="A157" s="89"/>
      <c r="B157" s="89"/>
      <c r="C157" s="89"/>
      <c r="D157" s="89"/>
      <c r="E157" s="89"/>
      <c r="F157" s="89"/>
      <c r="G157" s="89"/>
      <c r="H157" s="89"/>
      <c r="I157" s="89"/>
      <c r="J157" s="89"/>
      <c r="K157" s="89"/>
    </row>
    <row r="158" spans="1:11" s="13" customFormat="1" ht="17.25" customHeight="1" x14ac:dyDescent="0.15">
      <c r="A158" s="89"/>
      <c r="B158" s="89"/>
      <c r="C158" s="89"/>
      <c r="D158" s="89"/>
      <c r="E158" s="89"/>
      <c r="F158" s="89"/>
      <c r="G158" s="89"/>
      <c r="H158" s="89"/>
      <c r="I158" s="89"/>
      <c r="J158" s="89"/>
      <c r="K158" s="89"/>
    </row>
    <row r="159" spans="1:11" s="13" customFormat="1" ht="17.25" customHeight="1" x14ac:dyDescent="0.15">
      <c r="A159" s="89"/>
      <c r="B159" s="89"/>
      <c r="C159" s="89"/>
      <c r="D159" s="89"/>
      <c r="E159" s="89"/>
      <c r="F159" s="89"/>
      <c r="G159" s="89"/>
      <c r="H159" s="89"/>
      <c r="I159" s="89"/>
      <c r="J159" s="89"/>
      <c r="K159" s="89"/>
    </row>
    <row r="160" spans="1:11" s="13" customFormat="1" ht="17.25" customHeight="1" x14ac:dyDescent="0.15">
      <c r="A160" s="10"/>
      <c r="B160" s="11"/>
      <c r="C160" s="11"/>
      <c r="D160" s="11"/>
      <c r="E160" s="11"/>
      <c r="F160" s="11"/>
      <c r="G160" s="11"/>
      <c r="H160" s="11"/>
      <c r="I160" s="11"/>
      <c r="J160" s="11"/>
      <c r="K160" s="11"/>
    </row>
  </sheetData>
  <mergeCells count="9">
    <mergeCell ref="I3:I4"/>
    <mergeCell ref="C112:K112"/>
    <mergeCell ref="C113:K113"/>
    <mergeCell ref="H3:H4"/>
    <mergeCell ref="B3:C3"/>
    <mergeCell ref="D3:G3"/>
    <mergeCell ref="J3:K3"/>
    <mergeCell ref="C110:K110"/>
    <mergeCell ref="C111:K111"/>
  </mergeCells>
  <phoneticPr fontId="2"/>
  <printOptions horizontalCentered="1"/>
  <pageMargins left="0" right="0" top="0.39370078740157483" bottom="0" header="0.51181102362204722" footer="0.19685039370078741"/>
  <pageSetup paperSize="9" scale="80" orientation="landscape" r:id="rId1"/>
  <headerFooter alignWithMargins="0"/>
  <ignoredErrors>
    <ignoredError sqref="B12:I12" formulaRange="1"/>
    <ignoredError sqref="A19:A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85F7-BBEA-4EA5-A3AD-C40D173FF77E}">
  <dimension ref="A1:IV108"/>
  <sheetViews>
    <sheetView zoomScale="75" zoomScaleNormal="75" workbookViewId="0">
      <pane xSplit="1" ySplit="4" topLeftCell="B80"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103" customWidth="1"/>
    <col min="2" max="2" width="8.625" style="101" customWidth="1"/>
    <col min="3" max="3" width="18.125" style="101" customWidth="1"/>
    <col min="4" max="4" width="8.625" style="101" customWidth="1"/>
    <col min="5" max="5" width="17.75" style="101" customWidth="1"/>
    <col min="6" max="6" width="14.125" style="101" customWidth="1"/>
    <col min="7" max="7" width="15.625" style="101" customWidth="1"/>
    <col min="8" max="9" width="17.75" style="101" customWidth="1"/>
    <col min="10" max="10" width="9.125" style="101" customWidth="1"/>
    <col min="11" max="11" width="21.125" style="101" customWidth="1"/>
    <col min="12" max="12" width="9" style="101"/>
    <col min="13" max="16384" width="9" style="102"/>
  </cols>
  <sheetData>
    <row r="1" spans="1:256" s="13" customFormat="1" ht="17.25" customHeight="1" x14ac:dyDescent="0.15">
      <c r="A1" s="89"/>
      <c r="B1" s="33" t="s">
        <v>8</v>
      </c>
      <c r="J1" s="13" t="s">
        <v>0</v>
      </c>
      <c r="K1" s="13" t="s">
        <v>0</v>
      </c>
      <c r="L1" s="89"/>
    </row>
    <row r="2" spans="1:256" s="29" customFormat="1" ht="17.25" customHeight="1" x14ac:dyDescent="0.25">
      <c r="B2" s="41" t="s">
        <v>114</v>
      </c>
    </row>
    <row r="3" spans="1:256" s="3" customFormat="1" ht="40.5" customHeight="1" x14ac:dyDescent="0.15">
      <c r="A3" s="67" t="s">
        <v>195</v>
      </c>
      <c r="B3" s="170" t="s">
        <v>115</v>
      </c>
      <c r="C3" s="171"/>
      <c r="D3" s="168" t="s">
        <v>116</v>
      </c>
      <c r="E3" s="169"/>
      <c r="F3" s="169"/>
      <c r="G3" s="169"/>
      <c r="H3" s="172" t="s">
        <v>117</v>
      </c>
      <c r="I3" s="172" t="s">
        <v>118</v>
      </c>
      <c r="J3" s="166" t="s">
        <v>31</v>
      </c>
      <c r="K3" s="167"/>
      <c r="L3" s="71"/>
      <c r="IV3" s="57"/>
    </row>
    <row r="4" spans="1:256" s="54" customFormat="1" ht="41.25" customHeight="1" x14ac:dyDescent="0.15">
      <c r="A4" s="22" t="s">
        <v>25</v>
      </c>
      <c r="B4" s="23" t="s">
        <v>119</v>
      </c>
      <c r="C4" s="24" t="s">
        <v>120</v>
      </c>
      <c r="D4" s="24" t="s">
        <v>119</v>
      </c>
      <c r="E4" s="24" t="s">
        <v>121</v>
      </c>
      <c r="F4" s="24" t="s">
        <v>122</v>
      </c>
      <c r="G4" s="24" t="s">
        <v>123</v>
      </c>
      <c r="H4" s="173"/>
      <c r="I4" s="174"/>
      <c r="J4" s="21" t="s">
        <v>119</v>
      </c>
      <c r="K4" s="21" t="s">
        <v>124</v>
      </c>
      <c r="L4" s="73"/>
      <c r="IV4" s="118"/>
    </row>
    <row r="5" spans="1:256" s="55" customFormat="1" ht="17.25" customHeight="1" x14ac:dyDescent="0.15">
      <c r="A5" s="44" t="s">
        <v>26</v>
      </c>
      <c r="B5" s="75"/>
      <c r="C5" s="75"/>
      <c r="D5" s="75"/>
      <c r="E5" s="75"/>
      <c r="F5" s="75"/>
      <c r="G5" s="75"/>
      <c r="H5" s="75"/>
      <c r="I5" s="75"/>
      <c r="J5" s="75"/>
      <c r="K5" s="76"/>
      <c r="L5" s="74"/>
      <c r="IV5" s="77"/>
    </row>
    <row r="6" spans="1:256" s="107" customFormat="1" ht="17.25" customHeight="1" x14ac:dyDescent="0.15">
      <c r="A6" s="7" t="s">
        <v>249</v>
      </c>
      <c r="B6" s="6">
        <f>SUM(B28:B39)</f>
        <v>0</v>
      </c>
      <c r="C6" s="6">
        <f t="shared" ref="C6:I6" si="0">SUM(C28:C39)</f>
        <v>0</v>
      </c>
      <c r="D6" s="6">
        <f t="shared" si="0"/>
        <v>6</v>
      </c>
      <c r="E6" s="6">
        <f t="shared" si="0"/>
        <v>7200</v>
      </c>
      <c r="F6" s="6">
        <f t="shared" si="0"/>
        <v>0</v>
      </c>
      <c r="G6" s="6">
        <f t="shared" si="0"/>
        <v>0</v>
      </c>
      <c r="H6" s="6">
        <f t="shared" si="0"/>
        <v>7200</v>
      </c>
      <c r="I6" s="6">
        <f t="shared" si="0"/>
        <v>-7200</v>
      </c>
      <c r="J6" s="69">
        <f>J39</f>
        <v>40</v>
      </c>
      <c r="K6" s="69">
        <f>K39</f>
        <v>214419</v>
      </c>
      <c r="L6" s="119"/>
    </row>
    <row r="7" spans="1:256" s="107" customFormat="1" ht="17.25" customHeight="1" x14ac:dyDescent="0.15">
      <c r="A7" s="7" t="s">
        <v>265</v>
      </c>
      <c r="B7" s="6">
        <f>SUM(B40:B51)</f>
        <v>0</v>
      </c>
      <c r="C7" s="6">
        <f t="shared" ref="C7:I7" si="1">SUM(C40:C51)</f>
        <v>0</v>
      </c>
      <c r="D7" s="6">
        <f t="shared" si="1"/>
        <v>3</v>
      </c>
      <c r="E7" s="6">
        <f t="shared" si="1"/>
        <v>103000</v>
      </c>
      <c r="F7" s="6">
        <f t="shared" si="1"/>
        <v>0</v>
      </c>
      <c r="G7" s="6">
        <f t="shared" si="1"/>
        <v>0</v>
      </c>
      <c r="H7" s="6">
        <f t="shared" si="1"/>
        <v>103000</v>
      </c>
      <c r="I7" s="6">
        <f t="shared" si="1"/>
        <v>-103000</v>
      </c>
      <c r="J7" s="69">
        <f>J51</f>
        <v>37</v>
      </c>
      <c r="K7" s="69">
        <f>K51</f>
        <v>111419</v>
      </c>
      <c r="L7" s="119"/>
    </row>
    <row r="8" spans="1:256" s="107" customFormat="1" ht="17.25" customHeight="1" x14ac:dyDescent="0.15">
      <c r="A8" s="7" t="s">
        <v>284</v>
      </c>
      <c r="B8" s="6">
        <f>SUM(B52:B63)</f>
        <v>0</v>
      </c>
      <c r="C8" s="6">
        <f t="shared" ref="C8:I8" si="2">SUM(C52:C63)</f>
        <v>0</v>
      </c>
      <c r="D8" s="6">
        <f t="shared" si="2"/>
        <v>6</v>
      </c>
      <c r="E8" s="6">
        <f t="shared" si="2"/>
        <v>23000</v>
      </c>
      <c r="F8" s="6">
        <f t="shared" si="2"/>
        <v>0</v>
      </c>
      <c r="G8" s="6">
        <f t="shared" si="2"/>
        <v>0</v>
      </c>
      <c r="H8" s="6">
        <f t="shared" si="2"/>
        <v>23000</v>
      </c>
      <c r="I8" s="6">
        <f t="shared" si="2"/>
        <v>-23000</v>
      </c>
      <c r="J8" s="69">
        <f>J63</f>
        <v>31</v>
      </c>
      <c r="K8" s="69">
        <f>K63</f>
        <v>88419</v>
      </c>
      <c r="L8" s="119"/>
    </row>
    <row r="9" spans="1:256" s="107" customFormat="1" ht="17.25" customHeight="1" x14ac:dyDescent="0.15">
      <c r="A9" s="7" t="s">
        <v>296</v>
      </c>
      <c r="B9" s="6">
        <f>SUM(B64:B75)</f>
        <v>0</v>
      </c>
      <c r="C9" s="6">
        <f t="shared" ref="C9:I9" si="3">SUM(C64:C75)</f>
        <v>0</v>
      </c>
      <c r="D9" s="6">
        <f t="shared" si="3"/>
        <v>1</v>
      </c>
      <c r="E9" s="6">
        <f t="shared" si="3"/>
        <v>7500</v>
      </c>
      <c r="F9" s="6">
        <f t="shared" si="3"/>
        <v>0</v>
      </c>
      <c r="G9" s="6">
        <f t="shared" si="3"/>
        <v>0</v>
      </c>
      <c r="H9" s="6">
        <f t="shared" si="3"/>
        <v>7500</v>
      </c>
      <c r="I9" s="6">
        <f t="shared" si="3"/>
        <v>-7500</v>
      </c>
      <c r="J9" s="69">
        <f>J75</f>
        <v>30</v>
      </c>
      <c r="K9" s="69">
        <f>K75</f>
        <v>80919</v>
      </c>
      <c r="L9" s="119"/>
    </row>
    <row r="10" spans="1:256" s="107" customFormat="1" ht="17.25" customHeight="1" x14ac:dyDescent="0.15">
      <c r="A10" s="7" t="s">
        <v>302</v>
      </c>
      <c r="B10" s="6">
        <f t="shared" ref="B10:I10" si="4">SUM(B76:B87)</f>
        <v>0</v>
      </c>
      <c r="C10" s="6">
        <f t="shared" si="4"/>
        <v>0</v>
      </c>
      <c r="D10" s="6">
        <f t="shared" si="4"/>
        <v>7</v>
      </c>
      <c r="E10" s="6">
        <f t="shared" si="4"/>
        <v>18000</v>
      </c>
      <c r="F10" s="6">
        <f t="shared" si="4"/>
        <v>0</v>
      </c>
      <c r="G10" s="6">
        <f t="shared" si="4"/>
        <v>0</v>
      </c>
      <c r="H10" s="6">
        <f t="shared" si="4"/>
        <v>18000</v>
      </c>
      <c r="I10" s="6">
        <f t="shared" si="4"/>
        <v>-18000</v>
      </c>
      <c r="J10" s="69">
        <f>J87</f>
        <v>23</v>
      </c>
      <c r="K10" s="69">
        <f>K87</f>
        <v>62919</v>
      </c>
      <c r="L10" s="119"/>
    </row>
    <row r="11" spans="1:256" s="55" customFormat="1" ht="17.25" customHeight="1" x14ac:dyDescent="0.15">
      <c r="A11" s="44"/>
      <c r="B11" s="48"/>
      <c r="C11" s="48"/>
      <c r="D11" s="48"/>
      <c r="E11" s="48"/>
      <c r="F11" s="48"/>
      <c r="G11" s="48"/>
      <c r="H11" s="48"/>
      <c r="I11" s="48"/>
      <c r="J11" s="48"/>
      <c r="K11" s="49"/>
      <c r="L11" s="74"/>
      <c r="IV11" s="77"/>
    </row>
    <row r="12" spans="1:256" s="4" customFormat="1" ht="17.25" customHeight="1" x14ac:dyDescent="0.15">
      <c r="A12" s="7" t="s">
        <v>172</v>
      </c>
      <c r="B12" s="6">
        <f>SUM(B19:B30)</f>
        <v>0</v>
      </c>
      <c r="C12" s="6">
        <f t="shared" ref="C12:I12" si="5">SUM(C19:C30)</f>
        <v>0</v>
      </c>
      <c r="D12" s="6">
        <f t="shared" si="5"/>
        <v>5</v>
      </c>
      <c r="E12" s="6">
        <f t="shared" si="5"/>
        <v>10900</v>
      </c>
      <c r="F12" s="6">
        <f t="shared" si="5"/>
        <v>0</v>
      </c>
      <c r="G12" s="6">
        <f t="shared" si="5"/>
        <v>0</v>
      </c>
      <c r="H12" s="6">
        <f t="shared" si="5"/>
        <v>10900</v>
      </c>
      <c r="I12" s="6">
        <f t="shared" si="5"/>
        <v>-10900</v>
      </c>
      <c r="J12" s="69">
        <f>J30</f>
        <v>42</v>
      </c>
      <c r="K12" s="69">
        <f>K30</f>
        <v>217619</v>
      </c>
      <c r="L12" s="78"/>
    </row>
    <row r="13" spans="1:256" s="4" customFormat="1" ht="17.25" customHeight="1" x14ac:dyDescent="0.15">
      <c r="A13" s="7" t="s">
        <v>251</v>
      </c>
      <c r="B13" s="6">
        <f>SUM(B31:B42)</f>
        <v>0</v>
      </c>
      <c r="C13" s="6">
        <f t="shared" ref="C13:I13" si="6">SUM(C31:C42)</f>
        <v>0</v>
      </c>
      <c r="D13" s="6">
        <f t="shared" si="6"/>
        <v>4</v>
      </c>
      <c r="E13" s="6">
        <f t="shared" si="6"/>
        <v>3200</v>
      </c>
      <c r="F13" s="6">
        <f t="shared" si="6"/>
        <v>0</v>
      </c>
      <c r="G13" s="6">
        <f t="shared" si="6"/>
        <v>0</v>
      </c>
      <c r="H13" s="6">
        <f t="shared" si="6"/>
        <v>3200</v>
      </c>
      <c r="I13" s="6">
        <f t="shared" si="6"/>
        <v>-3200</v>
      </c>
      <c r="J13" s="69">
        <f>J42</f>
        <v>40</v>
      </c>
      <c r="K13" s="69">
        <f>K42</f>
        <v>214419</v>
      </c>
      <c r="L13" s="78"/>
    </row>
    <row r="14" spans="1:256" s="4" customFormat="1" ht="17.25" customHeight="1" x14ac:dyDescent="0.15">
      <c r="A14" s="7" t="s">
        <v>266</v>
      </c>
      <c r="B14" s="6">
        <f t="shared" ref="B14:I14" si="7">SUM(B43:B54)</f>
        <v>0</v>
      </c>
      <c r="C14" s="6">
        <f t="shared" si="7"/>
        <v>0</v>
      </c>
      <c r="D14" s="6">
        <f t="shared" si="7"/>
        <v>5</v>
      </c>
      <c r="E14" s="6">
        <f t="shared" si="7"/>
        <v>110000</v>
      </c>
      <c r="F14" s="6">
        <f t="shared" si="7"/>
        <v>0</v>
      </c>
      <c r="G14" s="6">
        <f t="shared" si="7"/>
        <v>0</v>
      </c>
      <c r="H14" s="6">
        <f t="shared" si="7"/>
        <v>110000</v>
      </c>
      <c r="I14" s="6">
        <f t="shared" si="7"/>
        <v>-110000</v>
      </c>
      <c r="J14" s="69">
        <f>J54</f>
        <v>35</v>
      </c>
      <c r="K14" s="69">
        <f>K54</f>
        <v>104419</v>
      </c>
      <c r="L14" s="78"/>
    </row>
    <row r="15" spans="1:256" s="4" customFormat="1" ht="17.25" customHeight="1" x14ac:dyDescent="0.15">
      <c r="A15" s="7" t="s">
        <v>285</v>
      </c>
      <c r="B15" s="129">
        <f>SUM(B55:B66)</f>
        <v>0</v>
      </c>
      <c r="C15" s="129">
        <f>SUM(C55:C66)</f>
        <v>0</v>
      </c>
      <c r="D15" s="129">
        <f t="shared" ref="D15:I15" si="8">SUM(D55:D66)</f>
        <v>4</v>
      </c>
      <c r="E15" s="129">
        <f t="shared" si="8"/>
        <v>16000</v>
      </c>
      <c r="F15" s="129">
        <f t="shared" si="8"/>
        <v>0</v>
      </c>
      <c r="G15" s="129">
        <f t="shared" si="8"/>
        <v>0</v>
      </c>
      <c r="H15" s="129">
        <f t="shared" si="8"/>
        <v>16000</v>
      </c>
      <c r="I15" s="129">
        <f t="shared" si="8"/>
        <v>-16000</v>
      </c>
      <c r="J15" s="129">
        <f>J66</f>
        <v>31</v>
      </c>
      <c r="K15" s="129">
        <f>K66</f>
        <v>88419</v>
      </c>
      <c r="L15" s="78"/>
    </row>
    <row r="16" spans="1:256" s="4" customFormat="1" ht="17.25" customHeight="1" x14ac:dyDescent="0.15">
      <c r="A16" s="7" t="s">
        <v>298</v>
      </c>
      <c r="B16" s="5">
        <f>SUM(B67:B78)</f>
        <v>0</v>
      </c>
      <c r="C16" s="5">
        <f t="shared" ref="C16:I16" si="9">SUM(C67:C78)</f>
        <v>0</v>
      </c>
      <c r="D16" s="5">
        <f t="shared" si="9"/>
        <v>2</v>
      </c>
      <c r="E16" s="5">
        <f t="shared" si="9"/>
        <v>10500</v>
      </c>
      <c r="F16" s="5">
        <f t="shared" si="9"/>
        <v>0</v>
      </c>
      <c r="G16" s="5">
        <f t="shared" si="9"/>
        <v>0</v>
      </c>
      <c r="H16" s="5">
        <f t="shared" si="9"/>
        <v>10500</v>
      </c>
      <c r="I16" s="5">
        <f t="shared" si="9"/>
        <v>-10500</v>
      </c>
      <c r="J16" s="5">
        <f>J78</f>
        <v>29</v>
      </c>
      <c r="K16" s="5">
        <f>K78</f>
        <v>77919</v>
      </c>
      <c r="L16" s="78"/>
    </row>
    <row r="17" spans="1:256" s="4" customFormat="1" ht="17.25" customHeight="1" x14ac:dyDescent="0.15">
      <c r="A17" s="7" t="s">
        <v>305</v>
      </c>
      <c r="B17" s="5">
        <f>SUM(B79:B90)</f>
        <v>0</v>
      </c>
      <c r="C17" s="5">
        <f t="shared" ref="C17:I17" si="10">SUM(C79:C90)</f>
        <v>0</v>
      </c>
      <c r="D17" s="5">
        <f t="shared" si="10"/>
        <v>7</v>
      </c>
      <c r="E17" s="5">
        <f t="shared" si="10"/>
        <v>22000</v>
      </c>
      <c r="F17" s="5">
        <f t="shared" si="10"/>
        <v>0</v>
      </c>
      <c r="G17" s="5">
        <f t="shared" si="10"/>
        <v>0</v>
      </c>
      <c r="H17" s="5">
        <f t="shared" si="10"/>
        <v>22000</v>
      </c>
      <c r="I17" s="5">
        <f t="shared" si="10"/>
        <v>-22000</v>
      </c>
      <c r="J17" s="5">
        <f>J90</f>
        <v>22</v>
      </c>
      <c r="K17" s="5">
        <f>K90</f>
        <v>55919</v>
      </c>
      <c r="L17" s="78"/>
    </row>
    <row r="18" spans="1:256" s="55" customFormat="1" ht="15" customHeight="1" x14ac:dyDescent="0.15">
      <c r="A18" s="53" t="s">
        <v>27</v>
      </c>
      <c r="B18" s="98"/>
      <c r="C18" s="98"/>
      <c r="D18" s="98"/>
      <c r="E18" s="98"/>
      <c r="F18" s="98"/>
      <c r="G18" s="98"/>
      <c r="H18" s="98"/>
      <c r="I18" s="98"/>
      <c r="J18" s="98"/>
      <c r="K18" s="99"/>
      <c r="L18" s="74"/>
      <c r="IV18" s="77"/>
    </row>
    <row r="19" spans="1:256" s="107" customFormat="1" ht="17.25" customHeight="1" x14ac:dyDescent="0.15">
      <c r="A19" s="7" t="s">
        <v>173</v>
      </c>
      <c r="B19" s="6">
        <v>0</v>
      </c>
      <c r="C19" s="6">
        <v>0</v>
      </c>
      <c r="D19" s="6">
        <v>0</v>
      </c>
      <c r="E19" s="6">
        <v>0</v>
      </c>
      <c r="F19" s="6">
        <v>0</v>
      </c>
      <c r="G19" s="6">
        <v>0</v>
      </c>
      <c r="H19" s="6">
        <v>0</v>
      </c>
      <c r="I19" s="6">
        <v>0</v>
      </c>
      <c r="J19" s="6">
        <v>45</v>
      </c>
      <c r="K19" s="6">
        <v>228519</v>
      </c>
      <c r="L19" s="119"/>
    </row>
    <row r="20" spans="1:256" s="107" customFormat="1" ht="17.25" customHeight="1" x14ac:dyDescent="0.15">
      <c r="A20" s="7" t="s">
        <v>175</v>
      </c>
      <c r="B20" s="6">
        <v>0</v>
      </c>
      <c r="C20" s="6">
        <v>0</v>
      </c>
      <c r="D20" s="6">
        <v>0</v>
      </c>
      <c r="E20" s="6">
        <v>0</v>
      </c>
      <c r="F20" s="6">
        <v>0</v>
      </c>
      <c r="G20" s="6">
        <v>0</v>
      </c>
      <c r="H20" s="6">
        <v>0</v>
      </c>
      <c r="I20" s="6">
        <v>0</v>
      </c>
      <c r="J20" s="6">
        <v>45</v>
      </c>
      <c r="K20" s="6">
        <v>228519</v>
      </c>
      <c r="L20" s="119"/>
    </row>
    <row r="21" spans="1:256" s="107" customFormat="1" ht="17.25" customHeight="1" x14ac:dyDescent="0.15">
      <c r="A21" s="7" t="s">
        <v>176</v>
      </c>
      <c r="B21" s="6">
        <v>0</v>
      </c>
      <c r="C21" s="6">
        <v>0</v>
      </c>
      <c r="D21" s="6">
        <v>0</v>
      </c>
      <c r="E21" s="6">
        <v>0</v>
      </c>
      <c r="F21" s="6">
        <v>0</v>
      </c>
      <c r="G21" s="6">
        <v>0</v>
      </c>
      <c r="H21" s="6">
        <v>0</v>
      </c>
      <c r="I21" s="6">
        <v>0</v>
      </c>
      <c r="J21" s="6">
        <v>45</v>
      </c>
      <c r="K21" s="6">
        <v>228519</v>
      </c>
      <c r="L21" s="119"/>
    </row>
    <row r="22" spans="1:256" s="107" customFormat="1" ht="17.25" customHeight="1" x14ac:dyDescent="0.15">
      <c r="A22" s="7" t="s">
        <v>177</v>
      </c>
      <c r="B22" s="6">
        <v>0</v>
      </c>
      <c r="C22" s="6">
        <v>0</v>
      </c>
      <c r="D22" s="6">
        <v>0</v>
      </c>
      <c r="E22" s="6">
        <v>0</v>
      </c>
      <c r="F22" s="6">
        <v>0</v>
      </c>
      <c r="G22" s="6">
        <v>0</v>
      </c>
      <c r="H22" s="6">
        <v>0</v>
      </c>
      <c r="I22" s="6">
        <v>0</v>
      </c>
      <c r="J22" s="6">
        <v>45</v>
      </c>
      <c r="K22" s="6">
        <v>228519</v>
      </c>
      <c r="L22" s="119"/>
    </row>
    <row r="23" spans="1:256" s="107" customFormat="1" ht="17.25" customHeight="1" x14ac:dyDescent="0.15">
      <c r="A23" s="7" t="s">
        <v>186</v>
      </c>
      <c r="B23" s="6">
        <v>0</v>
      </c>
      <c r="C23" s="6">
        <v>0</v>
      </c>
      <c r="D23" s="6">
        <v>2</v>
      </c>
      <c r="E23" s="6">
        <v>0</v>
      </c>
      <c r="F23" s="6">
        <v>0</v>
      </c>
      <c r="G23" s="6">
        <v>0</v>
      </c>
      <c r="H23" s="6">
        <v>0</v>
      </c>
      <c r="I23" s="6">
        <v>0</v>
      </c>
      <c r="J23" s="6">
        <v>45</v>
      </c>
      <c r="K23" s="6">
        <v>228519</v>
      </c>
      <c r="L23" s="119"/>
    </row>
    <row r="24" spans="1:256" s="107" customFormat="1" ht="17.25" customHeight="1" x14ac:dyDescent="0.15">
      <c r="A24" s="7" t="s">
        <v>179</v>
      </c>
      <c r="B24" s="6">
        <v>0</v>
      </c>
      <c r="C24" s="6">
        <v>0</v>
      </c>
      <c r="D24" s="6">
        <v>0</v>
      </c>
      <c r="E24" s="6">
        <v>0</v>
      </c>
      <c r="F24" s="6">
        <v>0</v>
      </c>
      <c r="G24" s="6">
        <v>0</v>
      </c>
      <c r="H24" s="6">
        <v>0</v>
      </c>
      <c r="I24" s="6">
        <v>0</v>
      </c>
      <c r="J24" s="6">
        <v>45</v>
      </c>
      <c r="K24" s="6">
        <v>228519</v>
      </c>
      <c r="L24" s="119"/>
    </row>
    <row r="25" spans="1:256" s="107" customFormat="1" ht="17.25" customHeight="1" x14ac:dyDescent="0.15">
      <c r="A25" s="7" t="s">
        <v>180</v>
      </c>
      <c r="B25" s="6">
        <v>0</v>
      </c>
      <c r="C25" s="6">
        <v>0</v>
      </c>
      <c r="D25" s="6">
        <v>0</v>
      </c>
      <c r="E25" s="6">
        <v>0</v>
      </c>
      <c r="F25" s="6">
        <v>0</v>
      </c>
      <c r="G25" s="6">
        <v>0</v>
      </c>
      <c r="H25" s="6">
        <v>0</v>
      </c>
      <c r="I25" s="6">
        <v>0</v>
      </c>
      <c r="J25" s="6">
        <v>45</v>
      </c>
      <c r="K25" s="6">
        <v>228519</v>
      </c>
      <c r="L25" s="119"/>
    </row>
    <row r="26" spans="1:256" s="107" customFormat="1" ht="17.25" customHeight="1" x14ac:dyDescent="0.15">
      <c r="A26" s="7" t="s">
        <v>192</v>
      </c>
      <c r="B26" s="6">
        <v>0</v>
      </c>
      <c r="C26" s="6">
        <v>0</v>
      </c>
      <c r="D26" s="6">
        <v>1</v>
      </c>
      <c r="E26" s="6">
        <v>6900</v>
      </c>
      <c r="F26" s="6">
        <v>0</v>
      </c>
      <c r="G26" s="6">
        <v>0</v>
      </c>
      <c r="H26" s="6">
        <v>6900</v>
      </c>
      <c r="I26" s="6">
        <v>-6900</v>
      </c>
      <c r="J26" s="6">
        <v>44</v>
      </c>
      <c r="K26" s="6">
        <v>221619</v>
      </c>
      <c r="L26" s="119"/>
    </row>
    <row r="27" spans="1:256" s="107" customFormat="1" ht="17.25" customHeight="1" x14ac:dyDescent="0.15">
      <c r="A27" s="7" t="s">
        <v>189</v>
      </c>
      <c r="B27" s="6">
        <v>0</v>
      </c>
      <c r="C27" s="6">
        <v>0</v>
      </c>
      <c r="D27" s="6">
        <v>0</v>
      </c>
      <c r="E27" s="6">
        <v>0</v>
      </c>
      <c r="F27" s="6">
        <v>0</v>
      </c>
      <c r="G27" s="6">
        <v>0</v>
      </c>
      <c r="H27" s="6">
        <v>0</v>
      </c>
      <c r="I27" s="6">
        <v>0</v>
      </c>
      <c r="J27" s="6">
        <v>44</v>
      </c>
      <c r="K27" s="6">
        <v>221619</v>
      </c>
      <c r="L27" s="119"/>
    </row>
    <row r="28" spans="1:256" s="107" customFormat="1" ht="17.25" customHeight="1" x14ac:dyDescent="0.15">
      <c r="A28" s="7" t="s">
        <v>169</v>
      </c>
      <c r="B28" s="6">
        <v>0</v>
      </c>
      <c r="C28" s="6">
        <v>0</v>
      </c>
      <c r="D28" s="6">
        <v>0</v>
      </c>
      <c r="E28" s="6">
        <v>0</v>
      </c>
      <c r="F28" s="6">
        <v>0</v>
      </c>
      <c r="G28" s="6">
        <v>0</v>
      </c>
      <c r="H28" s="6">
        <v>0</v>
      </c>
      <c r="I28" s="6">
        <v>0</v>
      </c>
      <c r="J28" s="6">
        <v>44</v>
      </c>
      <c r="K28" s="6">
        <v>221619</v>
      </c>
      <c r="L28" s="119"/>
    </row>
    <row r="29" spans="1:256" s="107" customFormat="1" ht="17.25" customHeight="1" x14ac:dyDescent="0.15">
      <c r="A29" s="7" t="s">
        <v>190</v>
      </c>
      <c r="B29" s="6">
        <v>0</v>
      </c>
      <c r="C29" s="6">
        <v>0</v>
      </c>
      <c r="D29" s="6">
        <v>2</v>
      </c>
      <c r="E29" s="6">
        <v>4000</v>
      </c>
      <c r="F29" s="6">
        <v>0</v>
      </c>
      <c r="G29" s="6">
        <v>0</v>
      </c>
      <c r="H29" s="6">
        <v>4000</v>
      </c>
      <c r="I29" s="6">
        <v>-4000</v>
      </c>
      <c r="J29" s="6">
        <v>42</v>
      </c>
      <c r="K29" s="6">
        <v>217619</v>
      </c>
      <c r="L29" s="119"/>
    </row>
    <row r="30" spans="1:256" s="107" customFormat="1" ht="17.25" customHeight="1" x14ac:dyDescent="0.15">
      <c r="A30" s="7" t="s">
        <v>191</v>
      </c>
      <c r="B30" s="6">
        <v>0</v>
      </c>
      <c r="C30" s="6">
        <v>0</v>
      </c>
      <c r="D30" s="6">
        <v>0</v>
      </c>
      <c r="E30" s="6">
        <v>0</v>
      </c>
      <c r="F30" s="6">
        <v>0</v>
      </c>
      <c r="G30" s="6">
        <v>0</v>
      </c>
      <c r="H30" s="6">
        <v>0</v>
      </c>
      <c r="I30" s="6">
        <v>0</v>
      </c>
      <c r="J30" s="6">
        <v>42</v>
      </c>
      <c r="K30" s="6">
        <v>217619</v>
      </c>
      <c r="L30" s="119"/>
    </row>
    <row r="31" spans="1:256" s="107" customFormat="1" ht="17.25" customHeight="1" x14ac:dyDescent="0.15">
      <c r="A31" s="7" t="s">
        <v>214</v>
      </c>
      <c r="B31" s="6">
        <v>0</v>
      </c>
      <c r="C31" s="6">
        <v>0</v>
      </c>
      <c r="D31" s="6">
        <v>0</v>
      </c>
      <c r="E31" s="6">
        <v>0</v>
      </c>
      <c r="F31" s="6">
        <v>0</v>
      </c>
      <c r="G31" s="6">
        <v>0</v>
      </c>
      <c r="H31" s="6">
        <v>0</v>
      </c>
      <c r="I31" s="6">
        <v>0</v>
      </c>
      <c r="J31" s="6">
        <v>42</v>
      </c>
      <c r="K31" s="6">
        <v>217619</v>
      </c>
      <c r="L31" s="119"/>
    </row>
    <row r="32" spans="1:256" s="107" customFormat="1" ht="17.25" customHeight="1" x14ac:dyDescent="0.15">
      <c r="A32" s="7" t="s">
        <v>217</v>
      </c>
      <c r="B32" s="6">
        <v>0</v>
      </c>
      <c r="C32" s="6">
        <v>0</v>
      </c>
      <c r="D32" s="6">
        <v>0</v>
      </c>
      <c r="E32" s="6">
        <v>0</v>
      </c>
      <c r="F32" s="6">
        <v>0</v>
      </c>
      <c r="G32" s="6">
        <v>0</v>
      </c>
      <c r="H32" s="6">
        <v>0</v>
      </c>
      <c r="I32" s="6">
        <v>0</v>
      </c>
      <c r="J32" s="6">
        <v>42</v>
      </c>
      <c r="K32" s="6">
        <v>217619</v>
      </c>
      <c r="L32" s="119"/>
    </row>
    <row r="33" spans="1:12" s="107" customFormat="1" ht="17.25" customHeight="1" x14ac:dyDescent="0.15">
      <c r="A33" s="7" t="s">
        <v>221</v>
      </c>
      <c r="B33" s="6">
        <v>0</v>
      </c>
      <c r="C33" s="6">
        <v>0</v>
      </c>
      <c r="D33" s="6">
        <v>0</v>
      </c>
      <c r="E33" s="6">
        <v>0</v>
      </c>
      <c r="F33" s="6">
        <v>0</v>
      </c>
      <c r="G33" s="6">
        <v>0</v>
      </c>
      <c r="H33" s="6">
        <v>0</v>
      </c>
      <c r="I33" s="6">
        <v>0</v>
      </c>
      <c r="J33" s="6">
        <v>42</v>
      </c>
      <c r="K33" s="6">
        <v>217619</v>
      </c>
      <c r="L33" s="119"/>
    </row>
    <row r="34" spans="1:12" s="107" customFormat="1" ht="17.25" customHeight="1" x14ac:dyDescent="0.15">
      <c r="A34" s="7" t="s">
        <v>224</v>
      </c>
      <c r="B34" s="6">
        <v>0</v>
      </c>
      <c r="C34" s="6">
        <v>0</v>
      </c>
      <c r="D34" s="6">
        <v>1</v>
      </c>
      <c r="E34" s="6">
        <v>1700</v>
      </c>
      <c r="F34" s="6">
        <v>0</v>
      </c>
      <c r="G34" s="6">
        <v>0</v>
      </c>
      <c r="H34" s="6">
        <v>1700</v>
      </c>
      <c r="I34" s="6">
        <v>-1700</v>
      </c>
      <c r="J34" s="6">
        <v>41</v>
      </c>
      <c r="K34" s="6">
        <v>215919</v>
      </c>
      <c r="L34" s="119"/>
    </row>
    <row r="35" spans="1:12" s="107" customFormat="1" ht="17.25" customHeight="1" x14ac:dyDescent="0.15">
      <c r="A35" s="7" t="s">
        <v>227</v>
      </c>
      <c r="B35" s="6">
        <v>0</v>
      </c>
      <c r="C35" s="6">
        <v>0</v>
      </c>
      <c r="D35" s="6">
        <v>2</v>
      </c>
      <c r="E35" s="6">
        <v>0</v>
      </c>
      <c r="F35" s="6">
        <v>0</v>
      </c>
      <c r="G35" s="6">
        <v>0</v>
      </c>
      <c r="H35" s="6">
        <v>0</v>
      </c>
      <c r="I35" s="6">
        <v>0</v>
      </c>
      <c r="J35" s="6">
        <v>41</v>
      </c>
      <c r="K35" s="6">
        <v>215919</v>
      </c>
      <c r="L35" s="119"/>
    </row>
    <row r="36" spans="1:12" s="107" customFormat="1" ht="17.25" customHeight="1" x14ac:dyDescent="0.15">
      <c r="A36" s="7" t="s">
        <v>230</v>
      </c>
      <c r="B36" s="6">
        <v>0</v>
      </c>
      <c r="C36" s="6">
        <v>0</v>
      </c>
      <c r="D36" s="6">
        <v>0</v>
      </c>
      <c r="E36" s="6">
        <v>0</v>
      </c>
      <c r="F36" s="6">
        <v>0</v>
      </c>
      <c r="G36" s="6">
        <v>0</v>
      </c>
      <c r="H36" s="6">
        <v>0</v>
      </c>
      <c r="I36" s="6">
        <v>0</v>
      </c>
      <c r="J36" s="6">
        <v>41</v>
      </c>
      <c r="K36" s="6">
        <v>215919</v>
      </c>
      <c r="L36" s="119"/>
    </row>
    <row r="37" spans="1:12" s="107" customFormat="1" ht="17.25" customHeight="1" x14ac:dyDescent="0.15">
      <c r="A37" s="7" t="s">
        <v>233</v>
      </c>
      <c r="B37" s="6">
        <v>0</v>
      </c>
      <c r="C37" s="6">
        <v>0</v>
      </c>
      <c r="D37" s="6">
        <v>1</v>
      </c>
      <c r="E37" s="6">
        <v>1500</v>
      </c>
      <c r="F37" s="6">
        <v>0</v>
      </c>
      <c r="G37" s="6">
        <v>0</v>
      </c>
      <c r="H37" s="6">
        <v>1500</v>
      </c>
      <c r="I37" s="6">
        <v>-1500</v>
      </c>
      <c r="J37" s="6">
        <v>40</v>
      </c>
      <c r="K37" s="6">
        <v>214419</v>
      </c>
      <c r="L37" s="119"/>
    </row>
    <row r="38" spans="1:12" s="107" customFormat="1" ht="17.25" customHeight="1" x14ac:dyDescent="0.15">
      <c r="A38" s="7" t="s">
        <v>234</v>
      </c>
      <c r="B38" s="6">
        <v>0</v>
      </c>
      <c r="C38" s="6">
        <v>0</v>
      </c>
      <c r="D38" s="6">
        <v>0</v>
      </c>
      <c r="E38" s="6">
        <v>0</v>
      </c>
      <c r="F38" s="6">
        <v>0</v>
      </c>
      <c r="G38" s="6">
        <v>0</v>
      </c>
      <c r="H38" s="6">
        <v>0</v>
      </c>
      <c r="I38" s="6">
        <v>0</v>
      </c>
      <c r="J38" s="6">
        <v>40</v>
      </c>
      <c r="K38" s="6">
        <v>214419</v>
      </c>
      <c r="L38" s="119"/>
    </row>
    <row r="39" spans="1:12" s="107" customFormat="1" ht="17.25" customHeight="1" x14ac:dyDescent="0.15">
      <c r="A39" s="7" t="s">
        <v>236</v>
      </c>
      <c r="B39" s="6">
        <v>0</v>
      </c>
      <c r="C39" s="6">
        <v>0</v>
      </c>
      <c r="D39" s="6">
        <v>0</v>
      </c>
      <c r="E39" s="6">
        <v>0</v>
      </c>
      <c r="F39" s="6">
        <v>0</v>
      </c>
      <c r="G39" s="6">
        <v>0</v>
      </c>
      <c r="H39" s="6">
        <v>0</v>
      </c>
      <c r="I39" s="6">
        <v>0</v>
      </c>
      <c r="J39" s="6">
        <v>40</v>
      </c>
      <c r="K39" s="6">
        <v>214419</v>
      </c>
      <c r="L39" s="119"/>
    </row>
    <row r="40" spans="1:12" s="107" customFormat="1" ht="17.25" customHeight="1" x14ac:dyDescent="0.15">
      <c r="A40" s="7" t="s">
        <v>241</v>
      </c>
      <c r="B40" s="6">
        <v>0</v>
      </c>
      <c r="C40" s="6">
        <v>0</v>
      </c>
      <c r="D40" s="6">
        <v>0</v>
      </c>
      <c r="E40" s="6">
        <v>0</v>
      </c>
      <c r="F40" s="6">
        <v>0</v>
      </c>
      <c r="G40" s="6">
        <v>0</v>
      </c>
      <c r="H40" s="6">
        <v>0</v>
      </c>
      <c r="I40" s="6">
        <v>0</v>
      </c>
      <c r="J40" s="6">
        <v>40</v>
      </c>
      <c r="K40" s="6">
        <v>214419</v>
      </c>
      <c r="L40" s="119"/>
    </row>
    <row r="41" spans="1:12" s="107" customFormat="1" ht="17.25" customHeight="1" x14ac:dyDescent="0.15">
      <c r="A41" s="7" t="s">
        <v>243</v>
      </c>
      <c r="B41" s="6">
        <v>0</v>
      </c>
      <c r="C41" s="6">
        <v>0</v>
      </c>
      <c r="D41" s="6">
        <v>0</v>
      </c>
      <c r="E41" s="6">
        <v>0</v>
      </c>
      <c r="F41" s="6">
        <v>0</v>
      </c>
      <c r="G41" s="6">
        <v>0</v>
      </c>
      <c r="H41" s="6">
        <v>0</v>
      </c>
      <c r="I41" s="6">
        <v>0</v>
      </c>
      <c r="J41" s="6">
        <v>40</v>
      </c>
      <c r="K41" s="6">
        <v>214419</v>
      </c>
      <c r="L41" s="119"/>
    </row>
    <row r="42" spans="1:12" s="107" customFormat="1" ht="17.25" customHeight="1" x14ac:dyDescent="0.15">
      <c r="A42" s="7" t="s">
        <v>245</v>
      </c>
      <c r="B42" s="6">
        <v>0</v>
      </c>
      <c r="C42" s="6">
        <v>0</v>
      </c>
      <c r="D42" s="6">
        <v>0</v>
      </c>
      <c r="E42" s="6">
        <v>0</v>
      </c>
      <c r="F42" s="6">
        <v>0</v>
      </c>
      <c r="G42" s="6">
        <v>0</v>
      </c>
      <c r="H42" s="6">
        <v>0</v>
      </c>
      <c r="I42" s="6">
        <v>0</v>
      </c>
      <c r="J42" s="6">
        <v>40</v>
      </c>
      <c r="K42" s="6">
        <v>214419</v>
      </c>
      <c r="L42" s="119"/>
    </row>
    <row r="43" spans="1:12" s="107" customFormat="1" ht="17.25" customHeight="1" x14ac:dyDescent="0.15">
      <c r="A43" s="7" t="s">
        <v>252</v>
      </c>
      <c r="B43" s="6">
        <v>0</v>
      </c>
      <c r="C43" s="6">
        <v>0</v>
      </c>
      <c r="D43" s="6">
        <v>0</v>
      </c>
      <c r="E43" s="6">
        <v>0</v>
      </c>
      <c r="F43" s="6">
        <v>0</v>
      </c>
      <c r="G43" s="6">
        <v>0</v>
      </c>
      <c r="H43" s="6">
        <v>0</v>
      </c>
      <c r="I43" s="6">
        <v>0</v>
      </c>
      <c r="J43" s="6">
        <v>40</v>
      </c>
      <c r="K43" s="6">
        <v>214419</v>
      </c>
      <c r="L43" s="119"/>
    </row>
    <row r="44" spans="1:12" s="107" customFormat="1" ht="17.25" customHeight="1" x14ac:dyDescent="0.15">
      <c r="A44" s="7" t="s">
        <v>253</v>
      </c>
      <c r="B44" s="6">
        <v>0</v>
      </c>
      <c r="C44" s="6">
        <v>0</v>
      </c>
      <c r="D44" s="6">
        <v>0</v>
      </c>
      <c r="E44" s="6">
        <v>0</v>
      </c>
      <c r="F44" s="6">
        <v>0</v>
      </c>
      <c r="G44" s="6">
        <v>0</v>
      </c>
      <c r="H44" s="6">
        <v>0</v>
      </c>
      <c r="I44" s="6">
        <v>0</v>
      </c>
      <c r="J44" s="6">
        <v>40</v>
      </c>
      <c r="K44" s="6">
        <v>214419</v>
      </c>
      <c r="L44" s="119"/>
    </row>
    <row r="45" spans="1:12" s="107" customFormat="1" ht="17.25" customHeight="1" x14ac:dyDescent="0.15">
      <c r="A45" s="7" t="s">
        <v>254</v>
      </c>
      <c r="B45" s="6">
        <v>0</v>
      </c>
      <c r="C45" s="6">
        <v>0</v>
      </c>
      <c r="D45" s="6">
        <v>1</v>
      </c>
      <c r="E45" s="6">
        <v>3000</v>
      </c>
      <c r="F45" s="6">
        <v>0</v>
      </c>
      <c r="G45" s="6">
        <v>0</v>
      </c>
      <c r="H45" s="6">
        <v>3000</v>
      </c>
      <c r="I45" s="6">
        <v>-3000</v>
      </c>
      <c r="J45" s="6">
        <v>39</v>
      </c>
      <c r="K45" s="6">
        <v>211419</v>
      </c>
      <c r="L45" s="119"/>
    </row>
    <row r="46" spans="1:12" s="107" customFormat="1" ht="17.25" customHeight="1" x14ac:dyDescent="0.15">
      <c r="A46" s="7" t="s">
        <v>255</v>
      </c>
      <c r="B46" s="6">
        <v>0</v>
      </c>
      <c r="C46" s="6">
        <v>0</v>
      </c>
      <c r="D46" s="6">
        <v>0</v>
      </c>
      <c r="E46" s="6">
        <v>0</v>
      </c>
      <c r="F46" s="6">
        <v>0</v>
      </c>
      <c r="G46" s="6">
        <v>0</v>
      </c>
      <c r="H46" s="6">
        <v>0</v>
      </c>
      <c r="I46" s="6">
        <v>0</v>
      </c>
      <c r="J46" s="6">
        <v>39</v>
      </c>
      <c r="K46" s="6">
        <v>211419</v>
      </c>
      <c r="L46" s="119"/>
    </row>
    <row r="47" spans="1:12" s="107" customFormat="1" ht="17.25" customHeight="1" x14ac:dyDescent="0.15">
      <c r="A47" s="7" t="s">
        <v>256</v>
      </c>
      <c r="B47" s="6">
        <v>0</v>
      </c>
      <c r="C47" s="6">
        <v>0</v>
      </c>
      <c r="D47" s="6">
        <v>2</v>
      </c>
      <c r="E47" s="6">
        <v>100000</v>
      </c>
      <c r="F47" s="6">
        <v>0</v>
      </c>
      <c r="G47" s="6">
        <v>0</v>
      </c>
      <c r="H47" s="6">
        <v>100000</v>
      </c>
      <c r="I47" s="6">
        <v>-100000</v>
      </c>
      <c r="J47" s="6">
        <v>37</v>
      </c>
      <c r="K47" s="6">
        <v>111419</v>
      </c>
      <c r="L47" s="119"/>
    </row>
    <row r="48" spans="1:12" s="107" customFormat="1" ht="17.25" customHeight="1" x14ac:dyDescent="0.15">
      <c r="A48" s="7" t="s">
        <v>257</v>
      </c>
      <c r="B48" s="6">
        <v>0</v>
      </c>
      <c r="C48" s="6">
        <v>0</v>
      </c>
      <c r="D48" s="6">
        <v>0</v>
      </c>
      <c r="E48" s="6">
        <v>0</v>
      </c>
      <c r="F48" s="6">
        <v>0</v>
      </c>
      <c r="G48" s="6">
        <v>0</v>
      </c>
      <c r="H48" s="6">
        <v>0</v>
      </c>
      <c r="I48" s="6">
        <v>0</v>
      </c>
      <c r="J48" s="6">
        <v>37</v>
      </c>
      <c r="K48" s="6">
        <v>111419</v>
      </c>
      <c r="L48" s="119"/>
    </row>
    <row r="49" spans="1:12" s="107" customFormat="1" ht="17.25" customHeight="1" x14ac:dyDescent="0.15">
      <c r="A49" s="7" t="s">
        <v>258</v>
      </c>
      <c r="B49" s="6">
        <v>0</v>
      </c>
      <c r="C49" s="6">
        <v>0</v>
      </c>
      <c r="D49" s="6">
        <v>0</v>
      </c>
      <c r="E49" s="6">
        <v>0</v>
      </c>
      <c r="F49" s="6">
        <v>0</v>
      </c>
      <c r="G49" s="6">
        <v>0</v>
      </c>
      <c r="H49" s="6">
        <v>0</v>
      </c>
      <c r="I49" s="6">
        <v>0</v>
      </c>
      <c r="J49" s="6">
        <v>37</v>
      </c>
      <c r="K49" s="6">
        <v>111419</v>
      </c>
      <c r="L49" s="119"/>
    </row>
    <row r="50" spans="1:12" s="107" customFormat="1" ht="17.25" customHeight="1" x14ac:dyDescent="0.15">
      <c r="A50" s="7" t="s">
        <v>259</v>
      </c>
      <c r="B50" s="6">
        <v>0</v>
      </c>
      <c r="C50" s="6">
        <v>0</v>
      </c>
      <c r="D50" s="6">
        <v>0</v>
      </c>
      <c r="E50" s="6">
        <v>0</v>
      </c>
      <c r="F50" s="6">
        <v>0</v>
      </c>
      <c r="G50" s="6">
        <v>0</v>
      </c>
      <c r="H50" s="6">
        <v>0</v>
      </c>
      <c r="I50" s="6">
        <v>0</v>
      </c>
      <c r="J50" s="6">
        <v>37</v>
      </c>
      <c r="K50" s="6">
        <v>111419</v>
      </c>
      <c r="L50" s="119"/>
    </row>
    <row r="51" spans="1:12" s="107" customFormat="1" ht="17.25" customHeight="1" x14ac:dyDescent="0.15">
      <c r="A51" s="7" t="s">
        <v>260</v>
      </c>
      <c r="B51" s="6">
        <v>0</v>
      </c>
      <c r="C51" s="6">
        <v>0</v>
      </c>
      <c r="D51" s="6">
        <v>0</v>
      </c>
      <c r="E51" s="6">
        <v>0</v>
      </c>
      <c r="F51" s="6">
        <v>0</v>
      </c>
      <c r="G51" s="6">
        <v>0</v>
      </c>
      <c r="H51" s="6">
        <v>0</v>
      </c>
      <c r="I51" s="6">
        <v>0</v>
      </c>
      <c r="J51" s="6">
        <v>37</v>
      </c>
      <c r="K51" s="6">
        <v>111419</v>
      </c>
      <c r="L51" s="119"/>
    </row>
    <row r="52" spans="1:12" s="107" customFormat="1" ht="17.25" customHeight="1" x14ac:dyDescent="0.15">
      <c r="A52" s="7" t="s">
        <v>261</v>
      </c>
      <c r="B52" s="6">
        <v>0</v>
      </c>
      <c r="C52" s="6">
        <v>0</v>
      </c>
      <c r="D52" s="6">
        <v>0</v>
      </c>
      <c r="E52" s="6">
        <v>0</v>
      </c>
      <c r="F52" s="6">
        <v>0</v>
      </c>
      <c r="G52" s="6">
        <v>0</v>
      </c>
      <c r="H52" s="6">
        <v>0</v>
      </c>
      <c r="I52" s="6">
        <v>0</v>
      </c>
      <c r="J52" s="6">
        <v>37</v>
      </c>
      <c r="K52" s="6">
        <v>111419</v>
      </c>
      <c r="L52" s="119"/>
    </row>
    <row r="53" spans="1:12" s="107" customFormat="1" ht="17.25" customHeight="1" x14ac:dyDescent="0.15">
      <c r="A53" s="7" t="s">
        <v>262</v>
      </c>
      <c r="B53" s="6">
        <v>0</v>
      </c>
      <c r="C53" s="6">
        <v>0</v>
      </c>
      <c r="D53" s="6">
        <v>2</v>
      </c>
      <c r="E53" s="6">
        <v>7000</v>
      </c>
      <c r="F53" s="6">
        <v>0</v>
      </c>
      <c r="G53" s="6">
        <v>0</v>
      </c>
      <c r="H53" s="6">
        <v>7000</v>
      </c>
      <c r="I53" s="6">
        <v>-7000</v>
      </c>
      <c r="J53" s="6">
        <v>35</v>
      </c>
      <c r="K53" s="6">
        <v>104419</v>
      </c>
      <c r="L53" s="119"/>
    </row>
    <row r="54" spans="1:12" s="107" customFormat="1" ht="17.25" customHeight="1" x14ac:dyDescent="0.15">
      <c r="A54" s="7" t="s">
        <v>263</v>
      </c>
      <c r="B54" s="6">
        <v>0</v>
      </c>
      <c r="C54" s="6">
        <v>0</v>
      </c>
      <c r="D54" s="6">
        <v>0</v>
      </c>
      <c r="E54" s="6">
        <v>0</v>
      </c>
      <c r="F54" s="6">
        <v>0</v>
      </c>
      <c r="G54" s="6">
        <v>0</v>
      </c>
      <c r="H54" s="6">
        <v>0</v>
      </c>
      <c r="I54" s="6">
        <v>0</v>
      </c>
      <c r="J54" s="6">
        <v>35</v>
      </c>
      <c r="K54" s="6">
        <v>104419</v>
      </c>
      <c r="L54" s="119"/>
    </row>
    <row r="55" spans="1:12" s="107" customFormat="1" ht="17.25" customHeight="1" x14ac:dyDescent="0.15">
      <c r="A55" s="7" t="s">
        <v>267</v>
      </c>
      <c r="B55" s="6">
        <v>0</v>
      </c>
      <c r="C55" s="6">
        <v>0</v>
      </c>
      <c r="D55" s="6">
        <v>0</v>
      </c>
      <c r="E55" s="6">
        <v>0</v>
      </c>
      <c r="F55" s="6">
        <v>0</v>
      </c>
      <c r="G55" s="6">
        <v>0</v>
      </c>
      <c r="H55" s="6">
        <v>0</v>
      </c>
      <c r="I55" s="6">
        <v>0</v>
      </c>
      <c r="J55" s="6">
        <v>35</v>
      </c>
      <c r="K55" s="6">
        <v>104419</v>
      </c>
      <c r="L55" s="119"/>
    </row>
    <row r="56" spans="1:12" s="107" customFormat="1" ht="17.25" customHeight="1" x14ac:dyDescent="0.15">
      <c r="A56" s="7" t="s">
        <v>268</v>
      </c>
      <c r="B56" s="6">
        <v>0</v>
      </c>
      <c r="C56" s="6">
        <v>0</v>
      </c>
      <c r="D56" s="6">
        <v>1</v>
      </c>
      <c r="E56" s="6">
        <v>5000</v>
      </c>
      <c r="F56" s="6">
        <v>0</v>
      </c>
      <c r="G56" s="6">
        <v>0</v>
      </c>
      <c r="H56" s="6">
        <v>5000</v>
      </c>
      <c r="I56" s="6">
        <v>-5000</v>
      </c>
      <c r="J56" s="6">
        <v>34</v>
      </c>
      <c r="K56" s="6">
        <v>99419</v>
      </c>
      <c r="L56" s="119"/>
    </row>
    <row r="57" spans="1:12" s="107" customFormat="1" ht="17.25" customHeight="1" x14ac:dyDescent="0.15">
      <c r="A57" s="7" t="s">
        <v>269</v>
      </c>
      <c r="B57" s="6">
        <v>0</v>
      </c>
      <c r="C57" s="6">
        <v>0</v>
      </c>
      <c r="D57" s="6">
        <v>0</v>
      </c>
      <c r="E57" s="6">
        <v>0</v>
      </c>
      <c r="F57" s="6">
        <v>0</v>
      </c>
      <c r="G57" s="6">
        <v>0</v>
      </c>
      <c r="H57" s="6">
        <v>0</v>
      </c>
      <c r="I57" s="6">
        <v>0</v>
      </c>
      <c r="J57" s="6">
        <v>34</v>
      </c>
      <c r="K57" s="6">
        <v>99419</v>
      </c>
      <c r="L57" s="119"/>
    </row>
    <row r="58" spans="1:12" s="107" customFormat="1" ht="17.25" customHeight="1" x14ac:dyDescent="0.15">
      <c r="A58" s="7" t="s">
        <v>270</v>
      </c>
      <c r="B58" s="6">
        <v>0</v>
      </c>
      <c r="C58" s="6">
        <v>0</v>
      </c>
      <c r="D58" s="6">
        <v>1</v>
      </c>
      <c r="E58" s="6">
        <v>3000</v>
      </c>
      <c r="F58" s="6">
        <v>0</v>
      </c>
      <c r="G58" s="6">
        <v>0</v>
      </c>
      <c r="H58" s="6">
        <v>3000</v>
      </c>
      <c r="I58" s="6">
        <v>-3000</v>
      </c>
      <c r="J58" s="6">
        <v>33</v>
      </c>
      <c r="K58" s="6">
        <v>96419</v>
      </c>
      <c r="L58" s="119"/>
    </row>
    <row r="59" spans="1:12" s="107" customFormat="1" ht="17.25" customHeight="1" x14ac:dyDescent="0.15">
      <c r="A59" s="7" t="s">
        <v>271</v>
      </c>
      <c r="B59" s="6">
        <v>0</v>
      </c>
      <c r="C59" s="6">
        <v>0</v>
      </c>
      <c r="D59" s="6">
        <v>0</v>
      </c>
      <c r="E59" s="6">
        <v>0</v>
      </c>
      <c r="F59" s="6">
        <v>0</v>
      </c>
      <c r="G59" s="6">
        <v>0</v>
      </c>
      <c r="H59" s="6">
        <v>0</v>
      </c>
      <c r="I59" s="6">
        <v>0</v>
      </c>
      <c r="J59" s="6">
        <v>33</v>
      </c>
      <c r="K59" s="6">
        <v>96419</v>
      </c>
      <c r="L59" s="119"/>
    </row>
    <row r="60" spans="1:12" s="107" customFormat="1" ht="17.25" customHeight="1" x14ac:dyDescent="0.15">
      <c r="A60" s="7" t="s">
        <v>272</v>
      </c>
      <c r="B60" s="6">
        <v>0</v>
      </c>
      <c r="C60" s="6">
        <v>0</v>
      </c>
      <c r="D60" s="6">
        <v>1</v>
      </c>
      <c r="E60" s="6">
        <v>3000</v>
      </c>
      <c r="F60" s="6">
        <v>0</v>
      </c>
      <c r="G60" s="6">
        <v>0</v>
      </c>
      <c r="H60" s="6">
        <v>3000</v>
      </c>
      <c r="I60" s="6">
        <v>-3000</v>
      </c>
      <c r="J60" s="6">
        <v>32</v>
      </c>
      <c r="K60" s="6">
        <v>93419</v>
      </c>
      <c r="L60" s="119"/>
    </row>
    <row r="61" spans="1:12" s="107" customFormat="1" ht="17.25" customHeight="1" x14ac:dyDescent="0.15">
      <c r="A61" s="7" t="s">
        <v>273</v>
      </c>
      <c r="B61" s="6">
        <v>0</v>
      </c>
      <c r="C61" s="6">
        <v>0</v>
      </c>
      <c r="D61" s="6">
        <v>0</v>
      </c>
      <c r="E61" s="6">
        <v>0</v>
      </c>
      <c r="F61" s="6">
        <v>0</v>
      </c>
      <c r="G61" s="6">
        <v>0</v>
      </c>
      <c r="H61" s="6">
        <v>0</v>
      </c>
      <c r="I61" s="6">
        <v>0</v>
      </c>
      <c r="J61" s="6">
        <v>32</v>
      </c>
      <c r="K61" s="6">
        <v>93419</v>
      </c>
      <c r="L61" s="119"/>
    </row>
    <row r="62" spans="1:12" s="107" customFormat="1" ht="17.25" customHeight="1" x14ac:dyDescent="0.15">
      <c r="A62" s="7" t="s">
        <v>274</v>
      </c>
      <c r="B62" s="6">
        <v>0</v>
      </c>
      <c r="C62" s="6">
        <v>0</v>
      </c>
      <c r="D62" s="6">
        <v>0</v>
      </c>
      <c r="E62" s="6">
        <v>0</v>
      </c>
      <c r="F62" s="6">
        <v>0</v>
      </c>
      <c r="G62" s="6">
        <v>0</v>
      </c>
      <c r="H62" s="6">
        <v>0</v>
      </c>
      <c r="I62" s="6">
        <v>0</v>
      </c>
      <c r="J62" s="6">
        <v>32</v>
      </c>
      <c r="K62" s="6">
        <v>93419</v>
      </c>
      <c r="L62" s="119"/>
    </row>
    <row r="63" spans="1:12" s="107" customFormat="1" ht="17.25" customHeight="1" x14ac:dyDescent="0.15">
      <c r="A63" s="7" t="s">
        <v>275</v>
      </c>
      <c r="B63" s="6">
        <v>0</v>
      </c>
      <c r="C63" s="6">
        <v>0</v>
      </c>
      <c r="D63" s="6">
        <v>1</v>
      </c>
      <c r="E63" s="6">
        <v>5000</v>
      </c>
      <c r="F63" s="6">
        <v>0</v>
      </c>
      <c r="G63" s="6">
        <v>0</v>
      </c>
      <c r="H63" s="6">
        <v>5000</v>
      </c>
      <c r="I63" s="6">
        <v>-5000</v>
      </c>
      <c r="J63" s="6">
        <v>31</v>
      </c>
      <c r="K63" s="6">
        <v>88419</v>
      </c>
      <c r="L63" s="119"/>
    </row>
    <row r="64" spans="1:12" s="107" customFormat="1" ht="17.25" customHeight="1" x14ac:dyDescent="0.15">
      <c r="A64" s="7" t="s">
        <v>276</v>
      </c>
      <c r="B64" s="6">
        <v>0</v>
      </c>
      <c r="C64" s="6">
        <v>0</v>
      </c>
      <c r="D64" s="6">
        <v>0</v>
      </c>
      <c r="E64" s="6">
        <v>0</v>
      </c>
      <c r="F64" s="6">
        <v>0</v>
      </c>
      <c r="G64" s="6">
        <v>0</v>
      </c>
      <c r="H64" s="6">
        <v>0</v>
      </c>
      <c r="I64" s="6">
        <v>0</v>
      </c>
      <c r="J64" s="6">
        <v>31</v>
      </c>
      <c r="K64" s="6">
        <v>88419</v>
      </c>
      <c r="L64" s="119"/>
    </row>
    <row r="65" spans="1:12" s="107" customFormat="1" ht="17.25" customHeight="1" x14ac:dyDescent="0.15">
      <c r="A65" s="7" t="s">
        <v>277</v>
      </c>
      <c r="B65" s="6">
        <v>0</v>
      </c>
      <c r="C65" s="6">
        <v>0</v>
      </c>
      <c r="D65" s="6">
        <v>0</v>
      </c>
      <c r="E65" s="6">
        <v>0</v>
      </c>
      <c r="F65" s="6">
        <v>0</v>
      </c>
      <c r="G65" s="6">
        <v>0</v>
      </c>
      <c r="H65" s="6">
        <v>0</v>
      </c>
      <c r="I65" s="6">
        <v>0</v>
      </c>
      <c r="J65" s="6">
        <v>31</v>
      </c>
      <c r="K65" s="6">
        <v>88419</v>
      </c>
      <c r="L65" s="119"/>
    </row>
    <row r="66" spans="1:12" s="107" customFormat="1" ht="17.25" customHeight="1" x14ac:dyDescent="0.15">
      <c r="A66" s="7" t="s">
        <v>278</v>
      </c>
      <c r="B66" s="6">
        <v>0</v>
      </c>
      <c r="C66" s="6">
        <v>0</v>
      </c>
      <c r="D66" s="6">
        <v>0</v>
      </c>
      <c r="E66" s="6">
        <v>0</v>
      </c>
      <c r="F66" s="6">
        <v>0</v>
      </c>
      <c r="G66" s="6">
        <v>0</v>
      </c>
      <c r="H66" s="6">
        <v>0</v>
      </c>
      <c r="I66" s="6">
        <v>0</v>
      </c>
      <c r="J66" s="6">
        <v>31</v>
      </c>
      <c r="K66" s="6">
        <v>88419</v>
      </c>
      <c r="L66" s="119"/>
    </row>
    <row r="67" spans="1:12" s="107" customFormat="1" ht="17.25" customHeight="1" x14ac:dyDescent="0.15">
      <c r="A67" s="7">
        <v>2023.04</v>
      </c>
      <c r="B67" s="6">
        <v>0</v>
      </c>
      <c r="C67" s="6">
        <v>0</v>
      </c>
      <c r="D67" s="6">
        <v>0</v>
      </c>
      <c r="E67" s="6">
        <v>0</v>
      </c>
      <c r="F67" s="6">
        <v>0</v>
      </c>
      <c r="G67" s="6">
        <v>0</v>
      </c>
      <c r="H67" s="6">
        <v>0</v>
      </c>
      <c r="I67" s="6">
        <v>0</v>
      </c>
      <c r="J67" s="6">
        <v>31</v>
      </c>
      <c r="K67" s="6">
        <v>88419</v>
      </c>
      <c r="L67" s="119"/>
    </row>
    <row r="68" spans="1:12" s="107" customFormat="1" ht="17.25" customHeight="1" x14ac:dyDescent="0.15">
      <c r="A68" s="7">
        <v>2023.05</v>
      </c>
      <c r="B68" s="6">
        <v>0</v>
      </c>
      <c r="C68" s="6">
        <v>0</v>
      </c>
      <c r="D68" s="6">
        <v>0</v>
      </c>
      <c r="E68" s="6">
        <v>0</v>
      </c>
      <c r="F68" s="6">
        <v>0</v>
      </c>
      <c r="G68" s="6">
        <v>0</v>
      </c>
      <c r="H68" s="6">
        <v>0</v>
      </c>
      <c r="I68" s="6">
        <v>0</v>
      </c>
      <c r="J68" s="6">
        <v>31</v>
      </c>
      <c r="K68" s="6">
        <v>88419</v>
      </c>
      <c r="L68" s="119"/>
    </row>
    <row r="69" spans="1:12" s="107" customFormat="1" ht="17.25" customHeight="1" x14ac:dyDescent="0.15">
      <c r="A69" s="7">
        <v>2023.06</v>
      </c>
      <c r="B69" s="6">
        <v>0</v>
      </c>
      <c r="C69" s="6">
        <v>0</v>
      </c>
      <c r="D69" s="6">
        <v>0</v>
      </c>
      <c r="E69" s="6">
        <v>0</v>
      </c>
      <c r="F69" s="6">
        <v>0</v>
      </c>
      <c r="G69" s="6">
        <v>0</v>
      </c>
      <c r="H69" s="6">
        <v>0</v>
      </c>
      <c r="I69" s="6">
        <v>0</v>
      </c>
      <c r="J69" s="6">
        <v>31</v>
      </c>
      <c r="K69" s="6">
        <v>88419</v>
      </c>
      <c r="L69" s="119"/>
    </row>
    <row r="70" spans="1:12" s="107" customFormat="1" ht="17.25" customHeight="1" x14ac:dyDescent="0.15">
      <c r="A70" s="7">
        <v>2023.07</v>
      </c>
      <c r="B70" s="6">
        <v>0</v>
      </c>
      <c r="C70" s="6">
        <v>0</v>
      </c>
      <c r="D70" s="6">
        <v>0</v>
      </c>
      <c r="E70" s="6">
        <v>0</v>
      </c>
      <c r="F70" s="6">
        <v>0</v>
      </c>
      <c r="G70" s="6">
        <v>0</v>
      </c>
      <c r="H70" s="6">
        <v>0</v>
      </c>
      <c r="I70" s="6">
        <v>0</v>
      </c>
      <c r="J70" s="6">
        <v>31</v>
      </c>
      <c r="K70" s="6">
        <v>88419</v>
      </c>
      <c r="L70" s="119"/>
    </row>
    <row r="71" spans="1:12" s="107" customFormat="1" ht="17.25" customHeight="1" x14ac:dyDescent="0.15">
      <c r="A71" s="7">
        <v>2023.08</v>
      </c>
      <c r="B71" s="6">
        <v>0</v>
      </c>
      <c r="C71" s="6">
        <v>0</v>
      </c>
      <c r="D71" s="6">
        <v>0</v>
      </c>
      <c r="E71" s="6">
        <v>0</v>
      </c>
      <c r="F71" s="6">
        <v>0</v>
      </c>
      <c r="G71" s="6">
        <v>0</v>
      </c>
      <c r="H71" s="6">
        <v>0</v>
      </c>
      <c r="I71" s="6">
        <v>0</v>
      </c>
      <c r="J71" s="6">
        <v>31</v>
      </c>
      <c r="K71" s="6">
        <v>88419</v>
      </c>
      <c r="L71" s="119"/>
    </row>
    <row r="72" spans="1:12" s="107" customFormat="1" ht="17.25" customHeight="1" x14ac:dyDescent="0.15">
      <c r="A72" s="7">
        <v>2023.09</v>
      </c>
      <c r="B72" s="6">
        <v>0</v>
      </c>
      <c r="C72" s="6">
        <v>0</v>
      </c>
      <c r="D72" s="6">
        <v>0</v>
      </c>
      <c r="E72" s="6">
        <v>0</v>
      </c>
      <c r="F72" s="6">
        <v>0</v>
      </c>
      <c r="G72" s="6">
        <v>0</v>
      </c>
      <c r="H72" s="6">
        <v>0</v>
      </c>
      <c r="I72" s="6">
        <v>0</v>
      </c>
      <c r="J72" s="6">
        <v>31</v>
      </c>
      <c r="K72" s="6">
        <v>88419</v>
      </c>
      <c r="L72" s="119"/>
    </row>
    <row r="73" spans="1:12" s="107" customFormat="1" ht="17.25" customHeight="1" x14ac:dyDescent="0.15">
      <c r="A73" s="7" t="s">
        <v>286</v>
      </c>
      <c r="B73" s="6">
        <v>0</v>
      </c>
      <c r="C73" s="6">
        <v>0</v>
      </c>
      <c r="D73" s="6">
        <v>0</v>
      </c>
      <c r="E73" s="6">
        <v>0</v>
      </c>
      <c r="F73" s="6">
        <v>0</v>
      </c>
      <c r="G73" s="6">
        <v>0</v>
      </c>
      <c r="H73" s="6">
        <v>0</v>
      </c>
      <c r="I73" s="6">
        <v>0</v>
      </c>
      <c r="J73" s="6">
        <v>31</v>
      </c>
      <c r="K73" s="6">
        <v>88419</v>
      </c>
      <c r="L73" s="119"/>
    </row>
    <row r="74" spans="1:12" s="107" customFormat="1" ht="17.25" customHeight="1" x14ac:dyDescent="0.15">
      <c r="A74" s="7">
        <v>2023.11</v>
      </c>
      <c r="B74" s="6">
        <v>0</v>
      </c>
      <c r="C74" s="6">
        <v>0</v>
      </c>
      <c r="D74" s="6">
        <v>0</v>
      </c>
      <c r="E74" s="6">
        <v>0</v>
      </c>
      <c r="F74" s="6">
        <v>0</v>
      </c>
      <c r="G74" s="6">
        <v>0</v>
      </c>
      <c r="H74" s="6">
        <v>0</v>
      </c>
      <c r="I74" s="6">
        <v>0</v>
      </c>
      <c r="J74" s="6">
        <v>31</v>
      </c>
      <c r="K74" s="6">
        <v>88419</v>
      </c>
      <c r="L74" s="119"/>
    </row>
    <row r="75" spans="1:12" s="107" customFormat="1" ht="17.25" customHeight="1" x14ac:dyDescent="0.15">
      <c r="A75" s="7">
        <v>2023.12</v>
      </c>
      <c r="B75" s="6">
        <v>0</v>
      </c>
      <c r="C75" s="6">
        <v>0</v>
      </c>
      <c r="D75" s="6">
        <v>1</v>
      </c>
      <c r="E75" s="6">
        <v>7500</v>
      </c>
      <c r="F75" s="6">
        <v>0</v>
      </c>
      <c r="G75" s="6">
        <v>0</v>
      </c>
      <c r="H75" s="6">
        <v>7500</v>
      </c>
      <c r="I75" s="6">
        <v>-7500</v>
      </c>
      <c r="J75" s="6">
        <v>30</v>
      </c>
      <c r="K75" s="6">
        <v>80919</v>
      </c>
      <c r="L75" s="119"/>
    </row>
    <row r="76" spans="1:12" s="107" customFormat="1" ht="17.25" customHeight="1" x14ac:dyDescent="0.15">
      <c r="A76" s="7">
        <v>2024.01</v>
      </c>
      <c r="B76" s="6">
        <v>0</v>
      </c>
      <c r="C76" s="6">
        <v>0</v>
      </c>
      <c r="D76" s="6">
        <v>0</v>
      </c>
      <c r="E76" s="6">
        <v>0</v>
      </c>
      <c r="F76" s="6">
        <v>0</v>
      </c>
      <c r="G76" s="6">
        <v>0</v>
      </c>
      <c r="H76" s="6">
        <v>0</v>
      </c>
      <c r="I76" s="6">
        <v>0</v>
      </c>
      <c r="J76" s="6">
        <v>30</v>
      </c>
      <c r="K76" s="6">
        <v>80919</v>
      </c>
      <c r="L76" s="119"/>
    </row>
    <row r="77" spans="1:12" s="107" customFormat="1" ht="17.25" customHeight="1" x14ac:dyDescent="0.15">
      <c r="A77" s="7">
        <v>2024.02</v>
      </c>
      <c r="B77" s="6">
        <v>0</v>
      </c>
      <c r="C77" s="6">
        <v>0</v>
      </c>
      <c r="D77" s="6">
        <v>1</v>
      </c>
      <c r="E77" s="6">
        <v>3000</v>
      </c>
      <c r="F77" s="6">
        <v>0</v>
      </c>
      <c r="G77" s="6">
        <v>0</v>
      </c>
      <c r="H77" s="6">
        <v>3000</v>
      </c>
      <c r="I77" s="6">
        <v>-3000</v>
      </c>
      <c r="J77" s="6">
        <v>29</v>
      </c>
      <c r="K77" s="6">
        <v>77919</v>
      </c>
      <c r="L77" s="119"/>
    </row>
    <row r="78" spans="1:12" s="107" customFormat="1" ht="17.25" customHeight="1" x14ac:dyDescent="0.15">
      <c r="A78" s="7">
        <v>2024.03</v>
      </c>
      <c r="B78" s="6">
        <v>0</v>
      </c>
      <c r="C78" s="6">
        <v>0</v>
      </c>
      <c r="D78" s="6">
        <v>0</v>
      </c>
      <c r="E78" s="6">
        <v>0</v>
      </c>
      <c r="F78" s="6">
        <v>0</v>
      </c>
      <c r="G78" s="6">
        <v>0</v>
      </c>
      <c r="H78" s="6">
        <v>0</v>
      </c>
      <c r="I78" s="6">
        <v>0</v>
      </c>
      <c r="J78" s="6">
        <v>29</v>
      </c>
      <c r="K78" s="6">
        <v>77919</v>
      </c>
      <c r="L78" s="119"/>
    </row>
    <row r="79" spans="1:12" s="107" customFormat="1" ht="17.25" customHeight="1" x14ac:dyDescent="0.15">
      <c r="A79" s="7">
        <v>2024.04</v>
      </c>
      <c r="B79" s="6">
        <v>0</v>
      </c>
      <c r="C79" s="6">
        <v>0</v>
      </c>
      <c r="D79" s="6">
        <v>0</v>
      </c>
      <c r="E79" s="6">
        <v>0</v>
      </c>
      <c r="F79" s="6">
        <v>0</v>
      </c>
      <c r="G79" s="6">
        <v>0</v>
      </c>
      <c r="H79" s="6">
        <v>0</v>
      </c>
      <c r="I79" s="6">
        <v>0</v>
      </c>
      <c r="J79" s="6">
        <v>29</v>
      </c>
      <c r="K79" s="6">
        <v>77919</v>
      </c>
      <c r="L79" s="119"/>
    </row>
    <row r="80" spans="1:12" s="107" customFormat="1" ht="17.25" customHeight="1" x14ac:dyDescent="0.15">
      <c r="A80" s="7">
        <v>2024.05</v>
      </c>
      <c r="B80" s="6">
        <v>0</v>
      </c>
      <c r="C80" s="6">
        <v>0</v>
      </c>
      <c r="D80" s="6">
        <v>0</v>
      </c>
      <c r="E80" s="6">
        <v>0</v>
      </c>
      <c r="F80" s="6">
        <v>0</v>
      </c>
      <c r="G80" s="6">
        <v>0</v>
      </c>
      <c r="H80" s="6">
        <v>0</v>
      </c>
      <c r="I80" s="6">
        <v>0</v>
      </c>
      <c r="J80" s="6">
        <v>29</v>
      </c>
      <c r="K80" s="6">
        <v>77919</v>
      </c>
      <c r="L80" s="119"/>
    </row>
    <row r="81" spans="1:12" s="107" customFormat="1" ht="17.25" customHeight="1" x14ac:dyDescent="0.15">
      <c r="A81" s="7">
        <v>2024.06</v>
      </c>
      <c r="B81" s="6">
        <v>0</v>
      </c>
      <c r="C81" s="6">
        <v>0</v>
      </c>
      <c r="D81" s="6">
        <v>1</v>
      </c>
      <c r="E81" s="6">
        <v>2000</v>
      </c>
      <c r="F81" s="6">
        <v>0</v>
      </c>
      <c r="G81" s="6">
        <v>0</v>
      </c>
      <c r="H81" s="6">
        <v>2000</v>
      </c>
      <c r="I81" s="6">
        <v>-2000</v>
      </c>
      <c r="J81" s="6">
        <v>28</v>
      </c>
      <c r="K81" s="6">
        <v>75919</v>
      </c>
      <c r="L81" s="119"/>
    </row>
    <row r="82" spans="1:12" s="107" customFormat="1" ht="17.25" customHeight="1" x14ac:dyDescent="0.15">
      <c r="A82" s="7">
        <v>2024.07</v>
      </c>
      <c r="B82" s="6">
        <v>0</v>
      </c>
      <c r="C82" s="6">
        <v>0</v>
      </c>
      <c r="D82" s="6">
        <v>1</v>
      </c>
      <c r="E82" s="6">
        <v>2000</v>
      </c>
      <c r="F82" s="6">
        <v>0</v>
      </c>
      <c r="G82" s="6">
        <v>0</v>
      </c>
      <c r="H82" s="6">
        <v>2000</v>
      </c>
      <c r="I82" s="6">
        <v>-2000</v>
      </c>
      <c r="J82" s="6">
        <v>27</v>
      </c>
      <c r="K82" s="6">
        <v>73919</v>
      </c>
      <c r="L82" s="119"/>
    </row>
    <row r="83" spans="1:12" s="107" customFormat="1" ht="17.25" customHeight="1" x14ac:dyDescent="0.15">
      <c r="A83" s="7">
        <v>2024.08</v>
      </c>
      <c r="B83" s="6">
        <v>0</v>
      </c>
      <c r="C83" s="6">
        <v>0</v>
      </c>
      <c r="D83" s="6">
        <v>1</v>
      </c>
      <c r="E83" s="6">
        <v>3000</v>
      </c>
      <c r="F83" s="6">
        <v>0</v>
      </c>
      <c r="G83" s="6">
        <v>0</v>
      </c>
      <c r="H83" s="6">
        <v>3000</v>
      </c>
      <c r="I83" s="6">
        <v>-3000</v>
      </c>
      <c r="J83" s="6">
        <v>26</v>
      </c>
      <c r="K83" s="6">
        <v>70919</v>
      </c>
      <c r="L83" s="119"/>
    </row>
    <row r="84" spans="1:12" s="107" customFormat="1" ht="17.25" customHeight="1" x14ac:dyDescent="0.15">
      <c r="A84" s="7">
        <v>2024.09</v>
      </c>
      <c r="B84" s="6">
        <v>0</v>
      </c>
      <c r="C84" s="6">
        <v>0</v>
      </c>
      <c r="D84" s="6">
        <v>1</v>
      </c>
      <c r="E84" s="6">
        <v>3000</v>
      </c>
      <c r="F84" s="6">
        <v>0</v>
      </c>
      <c r="G84" s="6">
        <v>0</v>
      </c>
      <c r="H84" s="6">
        <v>3000</v>
      </c>
      <c r="I84" s="6">
        <v>-3000</v>
      </c>
      <c r="J84" s="6">
        <v>25</v>
      </c>
      <c r="K84" s="6">
        <v>67919</v>
      </c>
      <c r="L84" s="119"/>
    </row>
    <row r="85" spans="1:12" s="107" customFormat="1" ht="17.25" customHeight="1" x14ac:dyDescent="0.15">
      <c r="A85" s="154" t="s">
        <v>299</v>
      </c>
      <c r="B85" s="6">
        <v>0</v>
      </c>
      <c r="C85" s="6">
        <v>0</v>
      </c>
      <c r="D85" s="6">
        <v>1</v>
      </c>
      <c r="E85" s="6">
        <v>3000</v>
      </c>
      <c r="F85" s="6">
        <v>0</v>
      </c>
      <c r="G85" s="6">
        <v>0</v>
      </c>
      <c r="H85" s="6">
        <v>3000</v>
      </c>
      <c r="I85" s="6">
        <v>-3000</v>
      </c>
      <c r="J85" s="6">
        <v>24</v>
      </c>
      <c r="K85" s="6">
        <v>64919</v>
      </c>
      <c r="L85" s="119"/>
    </row>
    <row r="86" spans="1:12" s="107" customFormat="1" ht="17.25" customHeight="1" x14ac:dyDescent="0.15">
      <c r="A86" s="7">
        <v>2024.11</v>
      </c>
      <c r="B86" s="6">
        <v>0</v>
      </c>
      <c r="C86" s="6">
        <v>0</v>
      </c>
      <c r="D86" s="6">
        <v>0</v>
      </c>
      <c r="E86" s="6">
        <v>0</v>
      </c>
      <c r="F86" s="6">
        <v>0</v>
      </c>
      <c r="G86" s="6">
        <v>0</v>
      </c>
      <c r="H86" s="6">
        <v>0</v>
      </c>
      <c r="I86" s="6">
        <v>0</v>
      </c>
      <c r="J86" s="6">
        <v>24</v>
      </c>
      <c r="K86" s="6">
        <v>64919</v>
      </c>
      <c r="L86" s="119"/>
    </row>
    <row r="87" spans="1:12" s="107" customFormat="1" ht="17.25" customHeight="1" x14ac:dyDescent="0.15">
      <c r="A87" s="7">
        <v>2024.12</v>
      </c>
      <c r="B87" s="6">
        <v>0</v>
      </c>
      <c r="C87" s="6">
        <v>0</v>
      </c>
      <c r="D87" s="6">
        <v>1</v>
      </c>
      <c r="E87" s="6">
        <v>2000</v>
      </c>
      <c r="F87" s="6">
        <v>0</v>
      </c>
      <c r="G87" s="6">
        <v>0</v>
      </c>
      <c r="H87" s="6">
        <v>2000</v>
      </c>
      <c r="I87" s="6">
        <v>-2000</v>
      </c>
      <c r="J87" s="6">
        <v>23</v>
      </c>
      <c r="K87" s="6">
        <v>62919</v>
      </c>
      <c r="L87" s="119"/>
    </row>
    <row r="88" spans="1:12" s="107" customFormat="1" ht="17.25" customHeight="1" x14ac:dyDescent="0.15">
      <c r="A88" s="7">
        <v>2025.01</v>
      </c>
      <c r="B88" s="6">
        <v>0</v>
      </c>
      <c r="C88" s="6">
        <v>0</v>
      </c>
      <c r="D88" s="6">
        <v>0</v>
      </c>
      <c r="E88" s="6">
        <v>0</v>
      </c>
      <c r="F88" s="6">
        <v>0</v>
      </c>
      <c r="G88" s="6">
        <v>0</v>
      </c>
      <c r="H88" s="6">
        <v>0</v>
      </c>
      <c r="I88" s="6">
        <v>0</v>
      </c>
      <c r="J88" s="6">
        <v>23</v>
      </c>
      <c r="K88" s="6">
        <v>62919</v>
      </c>
      <c r="L88" s="119"/>
    </row>
    <row r="89" spans="1:12" s="107" customFormat="1" ht="17.25" customHeight="1" x14ac:dyDescent="0.15">
      <c r="A89" s="7">
        <v>2025.02</v>
      </c>
      <c r="B89" s="6">
        <v>0</v>
      </c>
      <c r="C89" s="6">
        <v>0</v>
      </c>
      <c r="D89" s="6">
        <v>1</v>
      </c>
      <c r="E89" s="6">
        <v>7000</v>
      </c>
      <c r="F89" s="6">
        <v>0</v>
      </c>
      <c r="G89" s="6">
        <v>0</v>
      </c>
      <c r="H89" s="6">
        <v>7000</v>
      </c>
      <c r="I89" s="6">
        <v>-7000</v>
      </c>
      <c r="J89" s="6">
        <v>22</v>
      </c>
      <c r="K89" s="6">
        <v>55919</v>
      </c>
      <c r="L89" s="119"/>
    </row>
    <row r="90" spans="1:12" s="107" customFormat="1" ht="17.25" customHeight="1" x14ac:dyDescent="0.15">
      <c r="A90" s="7">
        <v>2025.03</v>
      </c>
      <c r="B90" s="6">
        <v>0</v>
      </c>
      <c r="C90" s="6">
        <v>0</v>
      </c>
      <c r="D90" s="6">
        <v>0</v>
      </c>
      <c r="E90" s="6">
        <v>0</v>
      </c>
      <c r="F90" s="6">
        <v>0</v>
      </c>
      <c r="G90" s="6">
        <v>0</v>
      </c>
      <c r="H90" s="6">
        <v>0</v>
      </c>
      <c r="I90" s="6">
        <v>0</v>
      </c>
      <c r="J90" s="6">
        <v>22</v>
      </c>
      <c r="K90" s="6">
        <v>55919</v>
      </c>
      <c r="L90" s="119"/>
    </row>
    <row r="91" spans="1:12" s="107" customFormat="1" ht="17.25" customHeight="1" x14ac:dyDescent="0.15">
      <c r="A91" s="7">
        <v>2025.04</v>
      </c>
      <c r="B91" s="6">
        <v>0</v>
      </c>
      <c r="C91" s="6">
        <v>0</v>
      </c>
      <c r="D91" s="6">
        <v>1</v>
      </c>
      <c r="E91" s="6">
        <v>1000</v>
      </c>
      <c r="F91" s="6">
        <v>0</v>
      </c>
      <c r="G91" s="6">
        <v>0</v>
      </c>
      <c r="H91" s="6">
        <v>1000</v>
      </c>
      <c r="I91" s="6">
        <v>-1000</v>
      </c>
      <c r="J91" s="6">
        <v>21</v>
      </c>
      <c r="K91" s="6">
        <v>54919</v>
      </c>
      <c r="L91" s="119"/>
    </row>
    <row r="92" spans="1:12" s="107" customFormat="1" ht="17.25" customHeight="1" x14ac:dyDescent="0.15">
      <c r="A92" s="7">
        <v>2025.05</v>
      </c>
      <c r="B92" s="6">
        <v>0</v>
      </c>
      <c r="C92" s="6">
        <v>0</v>
      </c>
      <c r="D92" s="6">
        <v>0</v>
      </c>
      <c r="E92" s="6">
        <v>0</v>
      </c>
      <c r="F92" s="6">
        <v>0</v>
      </c>
      <c r="G92" s="6">
        <v>0</v>
      </c>
      <c r="H92" s="6">
        <v>0</v>
      </c>
      <c r="I92" s="6">
        <v>0</v>
      </c>
      <c r="J92" s="6">
        <v>21</v>
      </c>
      <c r="K92" s="6">
        <v>54919</v>
      </c>
      <c r="L92" s="119"/>
    </row>
    <row r="93" spans="1:12" s="107" customFormat="1" ht="17.25" customHeight="1" x14ac:dyDescent="0.15">
      <c r="A93" s="7">
        <v>2025.06</v>
      </c>
      <c r="B93" s="6">
        <v>0</v>
      </c>
      <c r="C93" s="6">
        <v>0</v>
      </c>
      <c r="D93" s="6">
        <v>0</v>
      </c>
      <c r="E93" s="6">
        <v>0</v>
      </c>
      <c r="F93" s="6">
        <v>0</v>
      </c>
      <c r="G93" s="6">
        <v>0</v>
      </c>
      <c r="H93" s="6">
        <v>0</v>
      </c>
      <c r="I93" s="6">
        <v>0</v>
      </c>
      <c r="J93" s="6">
        <v>21</v>
      </c>
      <c r="K93" s="6">
        <v>54919</v>
      </c>
      <c r="L93" s="119"/>
    </row>
    <row r="94" spans="1:12" s="107" customFormat="1" ht="17.25" customHeight="1" x14ac:dyDescent="0.15">
      <c r="A94" s="7">
        <v>2025.07</v>
      </c>
      <c r="B94" s="6">
        <v>0</v>
      </c>
      <c r="C94" s="6">
        <v>0</v>
      </c>
      <c r="D94" s="6">
        <v>1</v>
      </c>
      <c r="E94" s="6">
        <v>0</v>
      </c>
      <c r="F94" s="6">
        <v>0</v>
      </c>
      <c r="G94" s="6">
        <v>146</v>
      </c>
      <c r="H94" s="6">
        <v>146</v>
      </c>
      <c r="I94" s="6">
        <v>-146</v>
      </c>
      <c r="J94" s="6">
        <v>21</v>
      </c>
      <c r="K94" s="6">
        <v>54773</v>
      </c>
      <c r="L94" s="119"/>
    </row>
    <row r="95" spans="1:12" s="107" customFormat="1" ht="17.25" customHeight="1" x14ac:dyDescent="0.15">
      <c r="A95" s="7">
        <v>2025.08</v>
      </c>
      <c r="B95" s="6">
        <v>0</v>
      </c>
      <c r="C95" s="6">
        <v>0</v>
      </c>
      <c r="D95" s="6">
        <v>1</v>
      </c>
      <c r="E95" s="6">
        <v>0</v>
      </c>
      <c r="F95" s="6">
        <v>0</v>
      </c>
      <c r="G95" s="6">
        <v>73</v>
      </c>
      <c r="H95" s="6">
        <v>73</v>
      </c>
      <c r="I95" s="6">
        <v>-73</v>
      </c>
      <c r="J95" s="6">
        <v>20</v>
      </c>
      <c r="K95" s="6">
        <v>54700</v>
      </c>
      <c r="L95" s="119"/>
    </row>
    <row r="96" spans="1:12" s="107" customFormat="1" ht="17.25" customHeight="1" x14ac:dyDescent="0.15">
      <c r="A96" s="7">
        <v>2025.09</v>
      </c>
      <c r="B96" s="6">
        <v>0</v>
      </c>
      <c r="C96" s="6">
        <v>0</v>
      </c>
      <c r="D96" s="6">
        <v>1</v>
      </c>
      <c r="E96" s="6">
        <v>10000</v>
      </c>
      <c r="F96" s="6">
        <v>0</v>
      </c>
      <c r="G96" s="6">
        <v>0</v>
      </c>
      <c r="H96" s="6">
        <v>10000</v>
      </c>
      <c r="I96" s="6">
        <v>-10000</v>
      </c>
      <c r="J96" s="6">
        <v>19</v>
      </c>
      <c r="K96" s="6">
        <v>44700</v>
      </c>
      <c r="L96" s="119"/>
    </row>
    <row r="97" spans="1:12" s="107" customFormat="1" ht="17.25" customHeight="1" x14ac:dyDescent="0.15">
      <c r="A97" s="154" t="s">
        <v>307</v>
      </c>
      <c r="B97" s="6">
        <v>0</v>
      </c>
      <c r="C97" s="6">
        <v>0</v>
      </c>
      <c r="D97" s="6">
        <v>1</v>
      </c>
      <c r="E97" s="6">
        <v>1500</v>
      </c>
      <c r="F97" s="6">
        <v>0</v>
      </c>
      <c r="G97" s="6">
        <v>0</v>
      </c>
      <c r="H97" s="6">
        <v>1500</v>
      </c>
      <c r="I97" s="6">
        <v>-1500</v>
      </c>
      <c r="J97" s="6">
        <v>18</v>
      </c>
      <c r="K97" s="6">
        <v>43200</v>
      </c>
      <c r="L97" s="119"/>
    </row>
    <row r="98" spans="1:12" s="107" customFormat="1" ht="17.25" customHeight="1" x14ac:dyDescent="0.15">
      <c r="A98" s="7">
        <v>2025.11</v>
      </c>
      <c r="B98" s="6">
        <v>0</v>
      </c>
      <c r="C98" s="6">
        <v>0</v>
      </c>
      <c r="D98" s="6">
        <v>1</v>
      </c>
      <c r="E98" s="6">
        <v>2000</v>
      </c>
      <c r="F98" s="6">
        <v>0</v>
      </c>
      <c r="G98" s="6">
        <v>0</v>
      </c>
      <c r="H98" s="6">
        <v>2000</v>
      </c>
      <c r="I98" s="6">
        <v>-2000</v>
      </c>
      <c r="J98" s="6">
        <v>17</v>
      </c>
      <c r="K98" s="6">
        <v>41200</v>
      </c>
      <c r="L98" s="119"/>
    </row>
    <row r="99" spans="1:12" s="107" customFormat="1" ht="17.25" hidden="1" customHeight="1" x14ac:dyDescent="0.15">
      <c r="A99" s="7">
        <v>2025.12</v>
      </c>
      <c r="B99" s="6"/>
      <c r="C99" s="6"/>
      <c r="D99" s="6"/>
      <c r="E99" s="6"/>
      <c r="F99" s="6"/>
      <c r="G99" s="6"/>
      <c r="H99" s="6"/>
      <c r="I99" s="6"/>
      <c r="J99" s="6"/>
      <c r="K99" s="6"/>
      <c r="L99" s="119"/>
    </row>
    <row r="100" spans="1:12" s="107" customFormat="1" ht="17.25" hidden="1" customHeight="1" x14ac:dyDescent="0.15">
      <c r="A100" s="7">
        <v>2026.01</v>
      </c>
      <c r="B100" s="6"/>
      <c r="C100" s="6"/>
      <c r="D100" s="6"/>
      <c r="E100" s="6"/>
      <c r="F100" s="6"/>
      <c r="G100" s="6"/>
      <c r="H100" s="6"/>
      <c r="I100" s="6"/>
      <c r="J100" s="6"/>
      <c r="K100" s="6"/>
      <c r="L100" s="119"/>
    </row>
    <row r="101" spans="1:12" s="107" customFormat="1" ht="17.25" hidden="1" customHeight="1" x14ac:dyDescent="0.15">
      <c r="A101" s="7">
        <v>2026.02</v>
      </c>
      <c r="B101" s="6"/>
      <c r="C101" s="6"/>
      <c r="D101" s="6"/>
      <c r="E101" s="6"/>
      <c r="F101" s="6"/>
      <c r="G101" s="6"/>
      <c r="H101" s="6"/>
      <c r="I101" s="6"/>
      <c r="J101" s="6"/>
      <c r="K101" s="6"/>
      <c r="L101" s="119"/>
    </row>
    <row r="102" spans="1:12" s="107" customFormat="1" ht="17.25" hidden="1" customHeight="1" x14ac:dyDescent="0.15">
      <c r="A102" s="7">
        <v>2026.03</v>
      </c>
      <c r="B102" s="6"/>
      <c r="C102" s="6"/>
      <c r="D102" s="6"/>
      <c r="E102" s="6"/>
      <c r="F102" s="6"/>
      <c r="G102" s="6"/>
      <c r="H102" s="6"/>
      <c r="I102" s="6"/>
      <c r="J102" s="6"/>
      <c r="K102" s="6"/>
      <c r="L102" s="119"/>
    </row>
    <row r="103" spans="1:12" ht="17.25" customHeight="1" x14ac:dyDescent="0.15">
      <c r="B103" s="80" t="s">
        <v>5</v>
      </c>
      <c r="C103" s="3" t="s">
        <v>197</v>
      </c>
    </row>
    <row r="104" spans="1:12" ht="17.25" customHeight="1" x14ac:dyDescent="0.15">
      <c r="B104" s="80"/>
      <c r="C104" s="81" t="s">
        <v>199</v>
      </c>
    </row>
    <row r="105" spans="1:12" ht="17.25" customHeight="1" x14ac:dyDescent="0.15">
      <c r="B105" s="89"/>
      <c r="C105" s="89"/>
    </row>
    <row r="106" spans="1:12" s="86" customFormat="1" ht="17.25" customHeight="1" x14ac:dyDescent="0.15">
      <c r="A106" s="83"/>
      <c r="B106" s="84" t="s">
        <v>86</v>
      </c>
      <c r="C106" s="85" t="s">
        <v>87</v>
      </c>
      <c r="D106" s="85"/>
      <c r="E106" s="85"/>
      <c r="F106" s="85"/>
      <c r="G106" s="85"/>
      <c r="H106" s="85"/>
      <c r="I106" s="85"/>
      <c r="J106" s="85"/>
      <c r="K106" s="85"/>
      <c r="L106" s="85"/>
    </row>
    <row r="107" spans="1:12" s="86" customFormat="1" ht="17.25" customHeight="1" x14ac:dyDescent="0.15">
      <c r="A107" s="83"/>
      <c r="B107" s="84"/>
      <c r="C107" s="124" t="s">
        <v>125</v>
      </c>
      <c r="D107" s="85"/>
      <c r="E107" s="85"/>
      <c r="F107" s="85"/>
      <c r="G107" s="85"/>
      <c r="H107" s="85"/>
      <c r="I107" s="85"/>
      <c r="J107" s="85"/>
      <c r="K107" s="85"/>
      <c r="L107" s="85"/>
    </row>
    <row r="108" spans="1:12" ht="17.25" customHeight="1" x14ac:dyDescent="0.15"/>
  </sheetData>
  <mergeCells count="5">
    <mergeCell ref="I3:I4"/>
    <mergeCell ref="J3:K3"/>
    <mergeCell ref="B3:C3"/>
    <mergeCell ref="D3:G3"/>
    <mergeCell ref="H3:H4"/>
  </mergeCells>
  <phoneticPr fontId="2"/>
  <printOptions horizontalCentered="1"/>
  <pageMargins left="0" right="0" top="0.39370078740157483" bottom="0" header="0.51181102362204722" footer="0.23"/>
  <pageSetup paperSize="9" scale="85" orientation="landscape" r:id="rId1"/>
  <headerFooter alignWithMargins="0"/>
  <ignoredErrors>
    <ignoredError sqref="B12:I12" formulaRange="1"/>
    <ignoredError sqref="A19:A3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F7D8-DD05-42C6-8F3D-47D67609946C}">
  <dimension ref="A1:AK106"/>
  <sheetViews>
    <sheetView zoomScale="75" zoomScaleNormal="75" workbookViewId="0">
      <pane ySplit="4" topLeftCell="A82" activePane="bottomLeft" state="frozen"/>
      <selection activeCell="A98" sqref="A98"/>
      <selection pane="bottomLeft" activeCell="A98" sqref="A98"/>
    </sheetView>
  </sheetViews>
  <sheetFormatPr defaultRowHeight="14.25" x14ac:dyDescent="0.15"/>
  <cols>
    <col min="1" max="1" width="16.125" style="79" customWidth="1"/>
    <col min="2" max="2" width="7.625" style="81" customWidth="1"/>
    <col min="3" max="3" width="15.125" style="81" customWidth="1"/>
    <col min="4" max="4" width="7.625" style="81" customWidth="1"/>
    <col min="5" max="5" width="16.125" style="81" customWidth="1"/>
    <col min="6" max="6" width="12.625" style="81" customWidth="1"/>
    <col min="7" max="8" width="14.625" style="81" customWidth="1"/>
    <col min="9" max="9" width="16.625" style="81" customWidth="1"/>
    <col min="10" max="10" width="19.125" style="81" customWidth="1"/>
    <col min="11" max="11" width="8.125" style="81" customWidth="1"/>
    <col min="12" max="12" width="18.125" style="81" customWidth="1"/>
    <col min="13" max="16384" width="9" style="82"/>
  </cols>
  <sheetData>
    <row r="1" spans="1:37" ht="17.25" customHeight="1" x14ac:dyDescent="0.15">
      <c r="B1" s="2" t="s">
        <v>9</v>
      </c>
    </row>
    <row r="2" spans="1:37" s="3" customFormat="1" ht="17.25" customHeight="1" x14ac:dyDescent="0.15">
      <c r="B2" s="25" t="s">
        <v>126</v>
      </c>
      <c r="C2" s="13"/>
      <c r="I2" s="9"/>
      <c r="J2" s="9"/>
    </row>
    <row r="3" spans="1:37" s="3" customFormat="1" ht="40.5" customHeight="1" x14ac:dyDescent="0.15">
      <c r="A3" s="67" t="s">
        <v>195</v>
      </c>
      <c r="B3" s="170" t="s">
        <v>127</v>
      </c>
      <c r="C3" s="171"/>
      <c r="D3" s="166" t="s">
        <v>128</v>
      </c>
      <c r="E3" s="167"/>
      <c r="F3" s="167"/>
      <c r="G3" s="167"/>
      <c r="H3" s="178"/>
      <c r="I3" s="172" t="s">
        <v>129</v>
      </c>
      <c r="J3" s="172" t="s">
        <v>130</v>
      </c>
      <c r="K3" s="166" t="s">
        <v>31</v>
      </c>
      <c r="L3" s="167"/>
    </row>
    <row r="4" spans="1:37" s="54" customFormat="1" ht="41.25" customHeight="1" x14ac:dyDescent="0.15">
      <c r="A4" s="22" t="s">
        <v>25</v>
      </c>
      <c r="B4" s="23" t="s">
        <v>131</v>
      </c>
      <c r="C4" s="24" t="s">
        <v>132</v>
      </c>
      <c r="D4" s="24" t="s">
        <v>131</v>
      </c>
      <c r="E4" s="24" t="s">
        <v>133</v>
      </c>
      <c r="F4" s="24" t="s">
        <v>134</v>
      </c>
      <c r="G4" s="24" t="s">
        <v>135</v>
      </c>
      <c r="H4" s="21" t="s">
        <v>66</v>
      </c>
      <c r="I4" s="173"/>
      <c r="J4" s="174"/>
      <c r="K4" s="21" t="s">
        <v>37</v>
      </c>
      <c r="L4" s="21" t="s">
        <v>38</v>
      </c>
    </row>
    <row r="5" spans="1:37" s="55" customFormat="1" ht="14.25" customHeight="1" x14ac:dyDescent="0.15">
      <c r="A5" s="44" t="s">
        <v>41</v>
      </c>
      <c r="B5" s="75"/>
      <c r="C5" s="75"/>
      <c r="D5" s="75"/>
      <c r="E5" s="75"/>
      <c r="F5" s="75"/>
      <c r="G5" s="75"/>
      <c r="H5" s="75"/>
      <c r="I5" s="75"/>
      <c r="J5" s="75"/>
      <c r="K5" s="75"/>
      <c r="L5" s="76"/>
    </row>
    <row r="6" spans="1:37" s="94" customFormat="1" ht="17.25" customHeight="1" x14ac:dyDescent="0.15">
      <c r="A6" s="7" t="s">
        <v>249</v>
      </c>
      <c r="B6" s="6">
        <f>SUM(B28:B39)</f>
        <v>9</v>
      </c>
      <c r="C6" s="6">
        <f t="shared" ref="C6:J6" si="0">SUM(C28:C39)</f>
        <v>21033</v>
      </c>
      <c r="D6" s="6">
        <f t="shared" si="0"/>
        <v>696</v>
      </c>
      <c r="E6" s="6">
        <f t="shared" si="0"/>
        <v>10500</v>
      </c>
      <c r="F6" s="6">
        <f t="shared" si="0"/>
        <v>21990</v>
      </c>
      <c r="G6" s="6">
        <f t="shared" si="0"/>
        <v>0</v>
      </c>
      <c r="H6" s="6">
        <f t="shared" si="0"/>
        <v>101504</v>
      </c>
      <c r="I6" s="6">
        <f t="shared" si="0"/>
        <v>133994</v>
      </c>
      <c r="J6" s="6">
        <f t="shared" si="0"/>
        <v>-112961</v>
      </c>
      <c r="K6" s="6">
        <f>K39</f>
        <v>24</v>
      </c>
      <c r="L6" s="6">
        <f>L39</f>
        <v>143767</v>
      </c>
      <c r="N6" s="55"/>
      <c r="O6" s="55"/>
      <c r="P6" s="55"/>
      <c r="Q6" s="55"/>
      <c r="R6" s="55"/>
      <c r="S6" s="55"/>
      <c r="T6" s="55"/>
      <c r="U6" s="55"/>
      <c r="V6" s="55"/>
      <c r="W6" s="55"/>
      <c r="X6" s="55"/>
      <c r="Y6" s="55"/>
      <c r="Z6" s="55"/>
      <c r="AA6" s="55"/>
      <c r="AB6" s="55"/>
      <c r="AC6" s="55"/>
      <c r="AD6" s="55"/>
      <c r="AE6" s="55"/>
      <c r="AF6" s="55"/>
      <c r="AG6" s="55"/>
      <c r="AH6" s="55"/>
      <c r="AI6" s="55"/>
      <c r="AJ6" s="55"/>
      <c r="AK6" s="55"/>
    </row>
    <row r="7" spans="1:37" s="94" customFormat="1" ht="17.25" customHeight="1" x14ac:dyDescent="0.15">
      <c r="A7" s="7" t="s">
        <v>265</v>
      </c>
      <c r="B7" s="6">
        <f>SUM(B40:B51)</f>
        <v>4</v>
      </c>
      <c r="C7" s="6">
        <f t="shared" ref="C7:J7" si="1">SUM(C40:C51)</f>
        <v>14906</v>
      </c>
      <c r="D7" s="6">
        <f t="shared" si="1"/>
        <v>459</v>
      </c>
      <c r="E7" s="6">
        <f t="shared" si="1"/>
        <v>0</v>
      </c>
      <c r="F7" s="6">
        <f t="shared" si="1"/>
        <v>27864</v>
      </c>
      <c r="G7" s="6">
        <f t="shared" si="1"/>
        <v>1999</v>
      </c>
      <c r="H7" s="6">
        <f t="shared" si="1"/>
        <v>42072</v>
      </c>
      <c r="I7" s="6">
        <f t="shared" si="1"/>
        <v>71936</v>
      </c>
      <c r="J7" s="6">
        <f t="shared" si="1"/>
        <v>-57030</v>
      </c>
      <c r="K7" s="6">
        <f>K51</f>
        <v>18</v>
      </c>
      <c r="L7" s="6">
        <f>L51</f>
        <v>87014</v>
      </c>
      <c r="N7" s="55"/>
      <c r="O7" s="55"/>
      <c r="P7" s="55"/>
      <c r="Q7" s="55"/>
      <c r="R7" s="55"/>
      <c r="S7" s="55"/>
      <c r="T7" s="55"/>
      <c r="U7" s="55"/>
      <c r="V7" s="55"/>
      <c r="W7" s="55"/>
      <c r="X7" s="55"/>
      <c r="Y7" s="55"/>
      <c r="Z7" s="55"/>
      <c r="AA7" s="55"/>
      <c r="AB7" s="55"/>
      <c r="AC7" s="55"/>
      <c r="AD7" s="55"/>
      <c r="AE7" s="55"/>
      <c r="AF7" s="55"/>
      <c r="AG7" s="55"/>
      <c r="AH7" s="55"/>
      <c r="AI7" s="55"/>
      <c r="AJ7" s="55"/>
      <c r="AK7" s="55"/>
    </row>
    <row r="8" spans="1:37" s="94" customFormat="1" ht="17.25" customHeight="1" x14ac:dyDescent="0.15">
      <c r="A8" s="7" t="s">
        <v>284</v>
      </c>
      <c r="B8" s="6">
        <f>SUM(B52:B63)</f>
        <v>2</v>
      </c>
      <c r="C8" s="6">
        <f t="shared" ref="C8:J8" si="2">SUM(C52:C63)</f>
        <v>5500</v>
      </c>
      <c r="D8" s="6">
        <f t="shared" si="2"/>
        <v>649</v>
      </c>
      <c r="E8" s="6">
        <f t="shared" si="2"/>
        <v>0</v>
      </c>
      <c r="F8" s="6">
        <f t="shared" si="2"/>
        <v>2925</v>
      </c>
      <c r="G8" s="6">
        <f t="shared" si="2"/>
        <v>1500</v>
      </c>
      <c r="H8" s="6">
        <f t="shared" si="2"/>
        <v>46488</v>
      </c>
      <c r="I8" s="6">
        <f t="shared" si="2"/>
        <v>50913</v>
      </c>
      <c r="J8" s="6">
        <f t="shared" si="2"/>
        <v>-45413</v>
      </c>
      <c r="K8" s="6">
        <f>K63</f>
        <v>14</v>
      </c>
      <c r="L8" s="6">
        <f>L63</f>
        <v>41598</v>
      </c>
      <c r="N8" s="55"/>
      <c r="O8" s="55"/>
      <c r="P8" s="55"/>
      <c r="Q8" s="55"/>
      <c r="R8" s="55"/>
      <c r="S8" s="55"/>
      <c r="T8" s="55"/>
      <c r="U8" s="55"/>
      <c r="V8" s="55"/>
      <c r="W8" s="55"/>
      <c r="X8" s="55"/>
      <c r="Y8" s="55"/>
      <c r="Z8" s="55"/>
      <c r="AA8" s="55"/>
      <c r="AB8" s="55"/>
      <c r="AC8" s="55"/>
      <c r="AD8" s="55"/>
      <c r="AE8" s="55"/>
      <c r="AF8" s="55"/>
      <c r="AG8" s="55"/>
      <c r="AH8" s="55"/>
      <c r="AI8" s="55"/>
      <c r="AJ8" s="55"/>
      <c r="AK8" s="55"/>
    </row>
    <row r="9" spans="1:37" s="94" customFormat="1" ht="17.25" customHeight="1" x14ac:dyDescent="0.15">
      <c r="A9" s="7" t="s">
        <v>296</v>
      </c>
      <c r="B9" s="6">
        <f>SUM(B64:B75)</f>
        <v>7</v>
      </c>
      <c r="C9" s="6">
        <f t="shared" ref="C9:J9" si="3">SUM(C64:C75)</f>
        <v>24607</v>
      </c>
      <c r="D9" s="6">
        <f t="shared" si="3"/>
        <v>69</v>
      </c>
      <c r="E9" s="6">
        <f t="shared" si="3"/>
        <v>0</v>
      </c>
      <c r="F9" s="6">
        <f t="shared" si="3"/>
        <v>18087</v>
      </c>
      <c r="G9" s="6">
        <f t="shared" si="3"/>
        <v>2100</v>
      </c>
      <c r="H9" s="6">
        <f t="shared" si="3"/>
        <v>2829</v>
      </c>
      <c r="I9" s="6">
        <f t="shared" si="3"/>
        <v>23016</v>
      </c>
      <c r="J9" s="6">
        <f t="shared" si="3"/>
        <v>1591</v>
      </c>
      <c r="K9" s="6">
        <f>K75</f>
        <v>13</v>
      </c>
      <c r="L9" s="6">
        <f>L75</f>
        <v>43190</v>
      </c>
      <c r="N9" s="55"/>
      <c r="O9" s="55"/>
      <c r="P9" s="55"/>
      <c r="Q9" s="55"/>
      <c r="R9" s="55"/>
      <c r="S9" s="55"/>
      <c r="T9" s="55"/>
      <c r="U9" s="55"/>
      <c r="V9" s="55"/>
      <c r="W9" s="55"/>
      <c r="X9" s="55"/>
      <c r="Y9" s="55"/>
      <c r="Z9" s="55"/>
      <c r="AA9" s="55"/>
      <c r="AB9" s="55"/>
      <c r="AC9" s="55"/>
      <c r="AD9" s="55"/>
      <c r="AE9" s="55"/>
      <c r="AF9" s="55"/>
      <c r="AG9" s="55"/>
      <c r="AH9" s="55"/>
      <c r="AI9" s="55"/>
      <c r="AJ9" s="55"/>
      <c r="AK9" s="55"/>
    </row>
    <row r="10" spans="1:37" s="94" customFormat="1" ht="17.25" customHeight="1" x14ac:dyDescent="0.15">
      <c r="A10" s="7" t="s">
        <v>302</v>
      </c>
      <c r="B10" s="6">
        <f t="shared" ref="B10:J10" si="4">SUM(B76:B87)</f>
        <v>3</v>
      </c>
      <c r="C10" s="6">
        <f t="shared" si="4"/>
        <v>17499</v>
      </c>
      <c r="D10" s="6">
        <f t="shared" si="4"/>
        <v>57</v>
      </c>
      <c r="E10" s="6">
        <f t="shared" si="4"/>
        <v>0</v>
      </c>
      <c r="F10" s="6">
        <f t="shared" si="4"/>
        <v>1569</v>
      </c>
      <c r="G10" s="6">
        <f t="shared" si="4"/>
        <v>140</v>
      </c>
      <c r="H10" s="6">
        <f t="shared" si="4"/>
        <v>6960</v>
      </c>
      <c r="I10" s="6">
        <f t="shared" si="4"/>
        <v>8669</v>
      </c>
      <c r="J10" s="6">
        <f t="shared" si="4"/>
        <v>8830</v>
      </c>
      <c r="K10" s="6">
        <f>K87</f>
        <v>12</v>
      </c>
      <c r="L10" s="6">
        <f>L87</f>
        <v>52017</v>
      </c>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s="55" customFormat="1" ht="14.25" customHeight="1" x14ac:dyDescent="0.15">
      <c r="A11" s="44"/>
      <c r="B11" s="75"/>
      <c r="C11" s="75"/>
      <c r="D11" s="75"/>
      <c r="E11" s="75"/>
      <c r="F11" s="75"/>
      <c r="G11" s="75"/>
      <c r="H11" s="75"/>
      <c r="I11" s="75"/>
      <c r="J11" s="75"/>
      <c r="K11" s="75"/>
      <c r="L11" s="76"/>
    </row>
    <row r="12" spans="1:37" s="55" customFormat="1" ht="17.25" customHeight="1" x14ac:dyDescent="0.15">
      <c r="A12" s="7" t="s">
        <v>172</v>
      </c>
      <c r="B12" s="6">
        <f>SUM(B19:B30)</f>
        <v>12</v>
      </c>
      <c r="C12" s="6">
        <f t="shared" ref="C12:J12" si="5">SUM(C19:C30)</f>
        <v>9081</v>
      </c>
      <c r="D12" s="6">
        <f t="shared" si="5"/>
        <v>272</v>
      </c>
      <c r="E12" s="6">
        <f t="shared" si="5"/>
        <v>28</v>
      </c>
      <c r="F12" s="6">
        <f t="shared" si="5"/>
        <v>54660</v>
      </c>
      <c r="G12" s="6">
        <f t="shared" si="5"/>
        <v>0</v>
      </c>
      <c r="H12" s="6">
        <f t="shared" si="5"/>
        <v>16019</v>
      </c>
      <c r="I12" s="6">
        <f t="shared" si="5"/>
        <v>70702</v>
      </c>
      <c r="J12" s="6">
        <f t="shared" si="5"/>
        <v>-61621</v>
      </c>
      <c r="K12" s="6">
        <f>K30</f>
        <v>25</v>
      </c>
      <c r="L12" s="6">
        <f>L30</f>
        <v>247427</v>
      </c>
    </row>
    <row r="13" spans="1:37" s="55" customFormat="1" ht="17.25" customHeight="1" x14ac:dyDescent="0.15">
      <c r="A13" s="7" t="s">
        <v>251</v>
      </c>
      <c r="B13" s="6">
        <f>SUM(B31:B42)</f>
        <v>6</v>
      </c>
      <c r="C13" s="6">
        <f t="shared" ref="C13:J13" si="6">SUM(C31:C42)</f>
        <v>22907</v>
      </c>
      <c r="D13" s="6">
        <f t="shared" si="6"/>
        <v>761</v>
      </c>
      <c r="E13" s="6">
        <f t="shared" si="6"/>
        <v>10500</v>
      </c>
      <c r="F13" s="6">
        <f t="shared" si="6"/>
        <v>42672</v>
      </c>
      <c r="G13" s="6">
        <f t="shared" si="6"/>
        <v>0</v>
      </c>
      <c r="H13" s="6">
        <f t="shared" si="6"/>
        <v>105222</v>
      </c>
      <c r="I13" s="6">
        <f t="shared" si="6"/>
        <v>158394</v>
      </c>
      <c r="J13" s="6">
        <f t="shared" si="6"/>
        <v>-135487</v>
      </c>
      <c r="K13" s="6">
        <f>K42</f>
        <v>23</v>
      </c>
      <c r="L13" s="6">
        <f>L42</f>
        <v>112239</v>
      </c>
    </row>
    <row r="14" spans="1:37" s="55" customFormat="1" ht="17.25" customHeight="1" x14ac:dyDescent="0.15">
      <c r="A14" s="7" t="s">
        <v>266</v>
      </c>
      <c r="B14" s="6">
        <f t="shared" ref="B14:J14" si="7">SUM(B43:B54)</f>
        <v>4</v>
      </c>
      <c r="C14" s="6">
        <f t="shared" si="7"/>
        <v>12999</v>
      </c>
      <c r="D14" s="6">
        <f t="shared" si="7"/>
        <v>400</v>
      </c>
      <c r="E14" s="6">
        <f t="shared" si="7"/>
        <v>0</v>
      </c>
      <c r="F14" s="6">
        <f t="shared" si="7"/>
        <v>7311</v>
      </c>
      <c r="G14" s="6">
        <f t="shared" si="7"/>
        <v>1999</v>
      </c>
      <c r="H14" s="6">
        <f t="shared" si="7"/>
        <v>30910</v>
      </c>
      <c r="I14" s="6">
        <f t="shared" si="7"/>
        <v>40221</v>
      </c>
      <c r="J14" s="6">
        <f t="shared" si="7"/>
        <v>-27222</v>
      </c>
      <c r="K14" s="6">
        <f>K54</f>
        <v>18</v>
      </c>
      <c r="L14" s="6">
        <f>L54</f>
        <v>85295</v>
      </c>
    </row>
    <row r="15" spans="1:37" s="55" customFormat="1" ht="17.25" customHeight="1" x14ac:dyDescent="0.15">
      <c r="A15" s="7" t="s">
        <v>285</v>
      </c>
      <c r="B15" s="129">
        <f>SUM(B55:B66)</f>
        <v>3</v>
      </c>
      <c r="C15" s="129">
        <f>SUM(C55:C66)</f>
        <v>3399</v>
      </c>
      <c r="D15" s="129">
        <f t="shared" ref="D15:J15" si="8">SUM(D55:D66)</f>
        <v>518</v>
      </c>
      <c r="E15" s="129">
        <f t="shared" si="8"/>
        <v>0</v>
      </c>
      <c r="F15" s="129">
        <f t="shared" si="8"/>
        <v>70</v>
      </c>
      <c r="G15" s="129">
        <f t="shared" si="8"/>
        <v>1500</v>
      </c>
      <c r="H15" s="129">
        <f t="shared" si="8"/>
        <v>43624</v>
      </c>
      <c r="I15" s="129">
        <f t="shared" si="8"/>
        <v>45194</v>
      </c>
      <c r="J15" s="129">
        <f t="shared" si="8"/>
        <v>-41795</v>
      </c>
      <c r="K15" s="129">
        <f>K66</f>
        <v>16</v>
      </c>
      <c r="L15" s="129">
        <f>L66</f>
        <v>43498</v>
      </c>
    </row>
    <row r="16" spans="1:37" s="55" customFormat="1" ht="17.25" customHeight="1" x14ac:dyDescent="0.15">
      <c r="A16" s="7" t="s">
        <v>298</v>
      </c>
      <c r="B16" s="5">
        <f>SUM(B67:B78)</f>
        <v>5</v>
      </c>
      <c r="C16" s="5">
        <f t="shared" ref="C16:J16" si="9">SUM(C67:C78)</f>
        <v>22708</v>
      </c>
      <c r="D16" s="5">
        <f t="shared" si="9"/>
        <v>73</v>
      </c>
      <c r="E16" s="5">
        <f t="shared" si="9"/>
        <v>0</v>
      </c>
      <c r="F16" s="5">
        <f t="shared" si="9"/>
        <v>18656</v>
      </c>
      <c r="G16" s="5">
        <f t="shared" si="9"/>
        <v>2120</v>
      </c>
      <c r="H16" s="5">
        <f t="shared" si="9"/>
        <v>2830</v>
      </c>
      <c r="I16" s="5">
        <f t="shared" si="9"/>
        <v>23606</v>
      </c>
      <c r="J16" s="5">
        <f t="shared" si="9"/>
        <v>-898</v>
      </c>
      <c r="K16" s="5">
        <f>K78</f>
        <v>12</v>
      </c>
      <c r="L16" s="5">
        <f>L78</f>
        <v>42599</v>
      </c>
    </row>
    <row r="17" spans="1:12" s="55" customFormat="1" ht="17.25" customHeight="1" x14ac:dyDescent="0.15">
      <c r="A17" s="7" t="s">
        <v>305</v>
      </c>
      <c r="B17" s="5">
        <f>SUM(B79:B90)</f>
        <v>4</v>
      </c>
      <c r="C17" s="5">
        <f t="shared" ref="C17:J17" si="10">SUM(C79:C90)</f>
        <v>21499</v>
      </c>
      <c r="D17" s="5">
        <f t="shared" si="10"/>
        <v>55</v>
      </c>
      <c r="E17" s="5">
        <f t="shared" si="10"/>
        <v>0</v>
      </c>
      <c r="F17" s="5">
        <f t="shared" si="10"/>
        <v>1000</v>
      </c>
      <c r="G17" s="5">
        <f t="shared" si="10"/>
        <v>870</v>
      </c>
      <c r="H17" s="5">
        <f t="shared" si="10"/>
        <v>12958</v>
      </c>
      <c r="I17" s="5">
        <f t="shared" si="10"/>
        <v>14828</v>
      </c>
      <c r="J17" s="5">
        <f t="shared" si="10"/>
        <v>6671</v>
      </c>
      <c r="K17" s="5">
        <f>K90</f>
        <v>12</v>
      </c>
      <c r="L17" s="5">
        <f>L90</f>
        <v>49267</v>
      </c>
    </row>
    <row r="18" spans="1:12" s="55" customFormat="1" ht="14.25" customHeight="1" x14ac:dyDescent="0.15">
      <c r="A18" s="53" t="s">
        <v>40</v>
      </c>
      <c r="B18" s="98"/>
      <c r="C18" s="98"/>
      <c r="D18" s="98"/>
      <c r="E18" s="98"/>
      <c r="F18" s="98"/>
      <c r="G18" s="98"/>
      <c r="H18" s="98"/>
      <c r="I18" s="98"/>
      <c r="J18" s="98"/>
      <c r="K18" s="98"/>
      <c r="L18" s="99"/>
    </row>
    <row r="19" spans="1:12" s="94" customFormat="1" ht="17.25" customHeight="1" x14ac:dyDescent="0.15">
      <c r="A19" s="7" t="s">
        <v>173</v>
      </c>
      <c r="B19" s="6">
        <v>1</v>
      </c>
      <c r="C19" s="6">
        <v>1000</v>
      </c>
      <c r="D19" s="6">
        <v>28</v>
      </c>
      <c r="E19" s="6">
        <v>0</v>
      </c>
      <c r="F19" s="5">
        <f>6189+800</f>
        <v>6989</v>
      </c>
      <c r="G19" s="6">
        <v>0</v>
      </c>
      <c r="H19" s="6">
        <v>257</v>
      </c>
      <c r="I19" s="6">
        <f>SUM(E19:H19)</f>
        <v>7246</v>
      </c>
      <c r="J19" s="6">
        <f t="shared" ref="J19:J33" si="11">C19-I19</f>
        <v>-6246</v>
      </c>
      <c r="K19" s="6">
        <v>26</v>
      </c>
      <c r="L19" s="6">
        <v>300798</v>
      </c>
    </row>
    <row r="20" spans="1:12" s="94" customFormat="1" ht="17.25" customHeight="1" x14ac:dyDescent="0.15">
      <c r="A20" s="7" t="s">
        <v>175</v>
      </c>
      <c r="B20" s="6">
        <v>0</v>
      </c>
      <c r="C20" s="6">
        <v>0</v>
      </c>
      <c r="D20" s="6">
        <v>12</v>
      </c>
      <c r="E20" s="6">
        <v>0</v>
      </c>
      <c r="F20" s="5">
        <v>15000</v>
      </c>
      <c r="G20" s="6">
        <v>0</v>
      </c>
      <c r="H20" s="6">
        <v>9</v>
      </c>
      <c r="I20" s="6">
        <v>15009</v>
      </c>
      <c r="J20" s="6">
        <f t="shared" si="11"/>
        <v>-15009</v>
      </c>
      <c r="K20" s="6">
        <v>24</v>
      </c>
      <c r="L20" s="6">
        <v>285789</v>
      </c>
    </row>
    <row r="21" spans="1:12" s="94" customFormat="1" ht="17.25" customHeight="1" x14ac:dyDescent="0.15">
      <c r="A21" s="7" t="s">
        <v>176</v>
      </c>
      <c r="B21" s="6">
        <v>0</v>
      </c>
      <c r="C21" s="6">
        <v>0</v>
      </c>
      <c r="D21" s="6">
        <v>22</v>
      </c>
      <c r="E21" s="6">
        <v>0</v>
      </c>
      <c r="F21" s="5">
        <v>0</v>
      </c>
      <c r="G21" s="6">
        <v>0</v>
      </c>
      <c r="H21" s="6">
        <v>162</v>
      </c>
      <c r="I21" s="6">
        <v>162</v>
      </c>
      <c r="J21" s="6">
        <f t="shared" si="11"/>
        <v>-162</v>
      </c>
      <c r="K21" s="6">
        <v>24</v>
      </c>
      <c r="L21" s="6">
        <v>285627</v>
      </c>
    </row>
    <row r="22" spans="1:12" s="94" customFormat="1" ht="17.25" customHeight="1" x14ac:dyDescent="0.15">
      <c r="A22" s="7" t="s">
        <v>177</v>
      </c>
      <c r="B22" s="6">
        <v>0</v>
      </c>
      <c r="C22" s="6">
        <v>0</v>
      </c>
      <c r="D22" s="6">
        <v>41</v>
      </c>
      <c r="E22" s="6">
        <v>23</v>
      </c>
      <c r="F22" s="5">
        <v>0</v>
      </c>
      <c r="G22" s="6">
        <v>0</v>
      </c>
      <c r="H22" s="6">
        <v>1054</v>
      </c>
      <c r="I22" s="6">
        <v>1077</v>
      </c>
      <c r="J22" s="6">
        <f t="shared" si="11"/>
        <v>-1077</v>
      </c>
      <c r="K22" s="6">
        <v>23</v>
      </c>
      <c r="L22" s="6">
        <v>284550</v>
      </c>
    </row>
    <row r="23" spans="1:12" s="94" customFormat="1" ht="17.25" customHeight="1" x14ac:dyDescent="0.15">
      <c r="A23" s="7" t="s">
        <v>178</v>
      </c>
      <c r="B23" s="6">
        <v>4</v>
      </c>
      <c r="C23" s="6">
        <v>2549</v>
      </c>
      <c r="D23" s="6">
        <v>1</v>
      </c>
      <c r="E23" s="6">
        <v>0</v>
      </c>
      <c r="F23" s="5">
        <v>0</v>
      </c>
      <c r="G23" s="6">
        <v>0</v>
      </c>
      <c r="H23" s="6">
        <v>1</v>
      </c>
      <c r="I23" s="6">
        <v>1</v>
      </c>
      <c r="J23" s="6">
        <f t="shared" si="11"/>
        <v>2548</v>
      </c>
      <c r="K23" s="6">
        <v>25</v>
      </c>
      <c r="L23" s="6">
        <v>287099</v>
      </c>
    </row>
    <row r="24" spans="1:12" s="94" customFormat="1" ht="17.25" customHeight="1" x14ac:dyDescent="0.15">
      <c r="A24" s="7" t="s">
        <v>179</v>
      </c>
      <c r="B24" s="6">
        <v>0</v>
      </c>
      <c r="C24" s="6">
        <v>0</v>
      </c>
      <c r="D24" s="6">
        <v>29</v>
      </c>
      <c r="E24" s="6">
        <v>0</v>
      </c>
      <c r="F24" s="5">
        <f>24940+5005</f>
        <v>29945</v>
      </c>
      <c r="G24" s="6">
        <v>0</v>
      </c>
      <c r="H24" s="6">
        <v>4020</v>
      </c>
      <c r="I24" s="6">
        <v>33965</v>
      </c>
      <c r="J24" s="6">
        <f t="shared" si="11"/>
        <v>-33965</v>
      </c>
      <c r="K24" s="6">
        <v>23</v>
      </c>
      <c r="L24" s="6">
        <v>253134</v>
      </c>
    </row>
    <row r="25" spans="1:12" s="94" customFormat="1" ht="17.25" customHeight="1" x14ac:dyDescent="0.15">
      <c r="A25" s="7" t="s">
        <v>193</v>
      </c>
      <c r="B25" s="6">
        <v>3</v>
      </c>
      <c r="C25" s="6">
        <v>1499</v>
      </c>
      <c r="D25" s="6">
        <v>1</v>
      </c>
      <c r="E25" s="6">
        <v>5</v>
      </c>
      <c r="F25" s="5">
        <v>0</v>
      </c>
      <c r="G25" s="6">
        <v>0</v>
      </c>
      <c r="H25" s="6">
        <v>5</v>
      </c>
      <c r="I25" s="6">
        <v>5</v>
      </c>
      <c r="J25" s="6">
        <f t="shared" si="11"/>
        <v>1494</v>
      </c>
      <c r="K25" s="6">
        <v>24</v>
      </c>
      <c r="L25" s="6">
        <v>254629</v>
      </c>
    </row>
    <row r="26" spans="1:12" s="94" customFormat="1" ht="17.25" customHeight="1" x14ac:dyDescent="0.15">
      <c r="A26" s="7" t="s">
        <v>188</v>
      </c>
      <c r="B26" s="6">
        <v>0</v>
      </c>
      <c r="C26" s="6">
        <v>0</v>
      </c>
      <c r="D26" s="6">
        <v>2</v>
      </c>
      <c r="E26" s="6">
        <v>0</v>
      </c>
      <c r="F26" s="5">
        <v>0</v>
      </c>
      <c r="G26" s="5">
        <v>0</v>
      </c>
      <c r="H26" s="6">
        <v>2</v>
      </c>
      <c r="I26" s="6">
        <v>2</v>
      </c>
      <c r="J26" s="6">
        <f t="shared" si="11"/>
        <v>-2</v>
      </c>
      <c r="K26" s="6">
        <v>24</v>
      </c>
      <c r="L26" s="6">
        <v>254627</v>
      </c>
    </row>
    <row r="27" spans="1:12" s="94" customFormat="1" ht="17.25" customHeight="1" x14ac:dyDescent="0.15">
      <c r="A27" s="7" t="s">
        <v>194</v>
      </c>
      <c r="B27" s="6">
        <v>0</v>
      </c>
      <c r="C27" s="6">
        <v>0</v>
      </c>
      <c r="D27" s="6">
        <v>11</v>
      </c>
      <c r="E27" s="6">
        <v>0</v>
      </c>
      <c r="F27" s="5">
        <v>0</v>
      </c>
      <c r="G27" s="6">
        <v>0</v>
      </c>
      <c r="H27" s="6">
        <v>201</v>
      </c>
      <c r="I27" s="6">
        <v>201</v>
      </c>
      <c r="J27" s="6">
        <f t="shared" si="11"/>
        <v>-201</v>
      </c>
      <c r="K27" s="6">
        <v>24</v>
      </c>
      <c r="L27" s="6">
        <v>254426</v>
      </c>
    </row>
    <row r="28" spans="1:12" s="94" customFormat="1" ht="17.25" customHeight="1" x14ac:dyDescent="0.15">
      <c r="A28" s="7" t="s">
        <v>169</v>
      </c>
      <c r="B28" s="6">
        <v>3</v>
      </c>
      <c r="C28" s="6">
        <v>299</v>
      </c>
      <c r="D28" s="6">
        <v>29</v>
      </c>
      <c r="E28" s="6">
        <v>0</v>
      </c>
      <c r="F28" s="6">
        <v>0</v>
      </c>
      <c r="G28" s="6">
        <v>0</v>
      </c>
      <c r="H28" s="6">
        <v>4347</v>
      </c>
      <c r="I28" s="6">
        <v>4347</v>
      </c>
      <c r="J28" s="6">
        <f t="shared" si="11"/>
        <v>-4048</v>
      </c>
      <c r="K28" s="6">
        <v>25</v>
      </c>
      <c r="L28" s="6">
        <v>250379</v>
      </c>
    </row>
    <row r="29" spans="1:12" s="94" customFormat="1" ht="17.25" customHeight="1" x14ac:dyDescent="0.15">
      <c r="A29" s="7" t="s">
        <v>190</v>
      </c>
      <c r="B29" s="6">
        <v>1</v>
      </c>
      <c r="C29" s="6">
        <v>3734</v>
      </c>
      <c r="D29" s="6">
        <v>64</v>
      </c>
      <c r="E29" s="6">
        <v>0</v>
      </c>
      <c r="F29" s="6">
        <v>0</v>
      </c>
      <c r="G29" s="6">
        <v>0</v>
      </c>
      <c r="H29" s="6">
        <v>5720</v>
      </c>
      <c r="I29" s="6">
        <v>5720</v>
      </c>
      <c r="J29" s="6">
        <f t="shared" si="11"/>
        <v>-1986</v>
      </c>
      <c r="K29" s="6">
        <v>25</v>
      </c>
      <c r="L29" s="6">
        <v>250394</v>
      </c>
    </row>
    <row r="30" spans="1:12" s="94" customFormat="1" ht="17.25" customHeight="1" x14ac:dyDescent="0.15">
      <c r="A30" s="7" t="s">
        <v>191</v>
      </c>
      <c r="B30" s="6">
        <v>0</v>
      </c>
      <c r="C30" s="6">
        <v>0</v>
      </c>
      <c r="D30" s="6">
        <v>32</v>
      </c>
      <c r="E30" s="6">
        <v>0</v>
      </c>
      <c r="F30" s="5">
        <v>2726</v>
      </c>
      <c r="G30" s="6">
        <v>0</v>
      </c>
      <c r="H30" s="6">
        <v>241</v>
      </c>
      <c r="I30" s="6">
        <v>2967</v>
      </c>
      <c r="J30" s="6">
        <f t="shared" si="11"/>
        <v>-2967</v>
      </c>
      <c r="K30" s="6">
        <v>25</v>
      </c>
      <c r="L30" s="6">
        <v>247427</v>
      </c>
    </row>
    <row r="31" spans="1:12" s="94" customFormat="1" ht="17.25" customHeight="1" x14ac:dyDescent="0.15">
      <c r="A31" s="7" t="s">
        <v>214</v>
      </c>
      <c r="B31" s="6">
        <v>0</v>
      </c>
      <c r="C31" s="6">
        <v>0</v>
      </c>
      <c r="D31" s="6">
        <v>26</v>
      </c>
      <c r="E31" s="6">
        <v>10500</v>
      </c>
      <c r="F31" s="6">
        <v>0</v>
      </c>
      <c r="G31" s="6">
        <v>0</v>
      </c>
      <c r="H31" s="6">
        <v>172</v>
      </c>
      <c r="I31" s="6">
        <v>10672</v>
      </c>
      <c r="J31" s="6">
        <f t="shared" si="11"/>
        <v>-10672</v>
      </c>
      <c r="K31" s="6">
        <v>23</v>
      </c>
      <c r="L31" s="6">
        <v>236755</v>
      </c>
    </row>
    <row r="32" spans="1:12" s="94" customFormat="1" ht="17.25" customHeight="1" x14ac:dyDescent="0.15">
      <c r="A32" s="7" t="s">
        <v>217</v>
      </c>
      <c r="B32" s="6">
        <v>0</v>
      </c>
      <c r="C32" s="6">
        <v>0</v>
      </c>
      <c r="D32" s="6">
        <v>83</v>
      </c>
      <c r="E32" s="6">
        <v>0</v>
      </c>
      <c r="F32" s="6">
        <v>0</v>
      </c>
      <c r="G32" s="6">
        <v>0</v>
      </c>
      <c r="H32" s="6">
        <v>360</v>
      </c>
      <c r="I32" s="6">
        <v>360</v>
      </c>
      <c r="J32" s="6">
        <f t="shared" si="11"/>
        <v>-360</v>
      </c>
      <c r="K32" s="6">
        <v>23</v>
      </c>
      <c r="L32" s="6">
        <v>236395</v>
      </c>
    </row>
    <row r="33" spans="1:12" s="94" customFormat="1" ht="17.25" customHeight="1" x14ac:dyDescent="0.15">
      <c r="A33" s="7" t="s">
        <v>222</v>
      </c>
      <c r="B33" s="6">
        <v>0</v>
      </c>
      <c r="C33" s="6">
        <v>0</v>
      </c>
      <c r="D33" s="6">
        <v>127</v>
      </c>
      <c r="E33" s="6">
        <v>0</v>
      </c>
      <c r="F33" s="6">
        <v>13448</v>
      </c>
      <c r="G33" s="6">
        <v>0</v>
      </c>
      <c r="H33" s="6">
        <v>4683</v>
      </c>
      <c r="I33" s="6">
        <v>18131</v>
      </c>
      <c r="J33" s="6">
        <f t="shared" si="11"/>
        <v>-18131</v>
      </c>
      <c r="K33" s="6">
        <v>22</v>
      </c>
      <c r="L33" s="6">
        <v>218264</v>
      </c>
    </row>
    <row r="34" spans="1:12" s="94" customFormat="1" ht="17.25" customHeight="1" x14ac:dyDescent="0.15">
      <c r="A34" s="7" t="s">
        <v>225</v>
      </c>
      <c r="B34" s="6">
        <v>2</v>
      </c>
      <c r="C34" s="6">
        <v>3000</v>
      </c>
      <c r="D34" s="6">
        <v>87</v>
      </c>
      <c r="E34" s="6">
        <v>0</v>
      </c>
      <c r="F34" s="6">
        <v>0</v>
      </c>
      <c r="G34" s="6">
        <v>0</v>
      </c>
      <c r="H34" s="6">
        <v>11869</v>
      </c>
      <c r="I34" s="6">
        <v>11869</v>
      </c>
      <c r="J34" s="6">
        <v>-8869</v>
      </c>
      <c r="K34" s="6">
        <v>23</v>
      </c>
      <c r="L34" s="6">
        <v>209396</v>
      </c>
    </row>
    <row r="35" spans="1:12" s="94" customFormat="1" ht="17.25" customHeight="1" x14ac:dyDescent="0.15">
      <c r="A35" s="7" t="s">
        <v>247</v>
      </c>
      <c r="B35" s="6">
        <v>2</v>
      </c>
      <c r="C35" s="6">
        <v>13000</v>
      </c>
      <c r="D35" s="6">
        <v>50</v>
      </c>
      <c r="E35" s="6">
        <v>0</v>
      </c>
      <c r="F35" s="6">
        <v>0</v>
      </c>
      <c r="G35" s="6">
        <v>0</v>
      </c>
      <c r="H35" s="6">
        <v>21965</v>
      </c>
      <c r="I35" s="6">
        <v>21965</v>
      </c>
      <c r="J35" s="6">
        <v>-8965</v>
      </c>
      <c r="K35" s="6">
        <v>25</v>
      </c>
      <c r="L35" s="6">
        <v>200431</v>
      </c>
    </row>
    <row r="36" spans="1:12" s="94" customFormat="1" ht="17.25" customHeight="1" x14ac:dyDescent="0.15">
      <c r="A36" s="7" t="s">
        <v>231</v>
      </c>
      <c r="B36" s="6">
        <v>1</v>
      </c>
      <c r="C36" s="6">
        <v>1000</v>
      </c>
      <c r="D36" s="6">
        <v>79</v>
      </c>
      <c r="E36" s="6">
        <v>0</v>
      </c>
      <c r="F36" s="6">
        <v>1263</v>
      </c>
      <c r="G36" s="6">
        <v>0</v>
      </c>
      <c r="H36" s="6">
        <v>36177</v>
      </c>
      <c r="I36" s="6">
        <v>37440</v>
      </c>
      <c r="J36" s="6">
        <v>-36440</v>
      </c>
      <c r="K36" s="6">
        <v>26</v>
      </c>
      <c r="L36" s="6">
        <v>163991</v>
      </c>
    </row>
    <row r="37" spans="1:12" s="94" customFormat="1" ht="17.25" customHeight="1" x14ac:dyDescent="0.15">
      <c r="A37" s="7" t="s">
        <v>248</v>
      </c>
      <c r="B37" s="6">
        <v>0</v>
      </c>
      <c r="C37" s="6">
        <v>0</v>
      </c>
      <c r="D37" s="6">
        <v>30</v>
      </c>
      <c r="E37" s="6">
        <v>0</v>
      </c>
      <c r="F37" s="6">
        <v>4500</v>
      </c>
      <c r="G37" s="6">
        <v>0</v>
      </c>
      <c r="H37" s="6">
        <v>3609</v>
      </c>
      <c r="I37" s="6">
        <v>8109</v>
      </c>
      <c r="J37" s="6">
        <v>-8109</v>
      </c>
      <c r="K37" s="6">
        <v>25</v>
      </c>
      <c r="L37" s="6">
        <v>155881</v>
      </c>
    </row>
    <row r="38" spans="1:12" s="94" customFormat="1" ht="17.25" customHeight="1" x14ac:dyDescent="0.15">
      <c r="A38" s="7" t="s">
        <v>234</v>
      </c>
      <c r="B38" s="6">
        <v>0</v>
      </c>
      <c r="C38" s="6">
        <v>0</v>
      </c>
      <c r="D38" s="6">
        <v>40</v>
      </c>
      <c r="E38" s="6">
        <v>0</v>
      </c>
      <c r="F38" s="6">
        <v>0</v>
      </c>
      <c r="G38" s="6">
        <v>0</v>
      </c>
      <c r="H38" s="6">
        <v>8221</v>
      </c>
      <c r="I38" s="6">
        <v>8221</v>
      </c>
      <c r="J38" s="6">
        <v>-8221</v>
      </c>
      <c r="K38" s="6">
        <v>25</v>
      </c>
      <c r="L38" s="6">
        <v>147960</v>
      </c>
    </row>
    <row r="39" spans="1:12" s="94" customFormat="1" ht="17.25" customHeight="1" x14ac:dyDescent="0.15">
      <c r="A39" s="7" t="s">
        <v>235</v>
      </c>
      <c r="B39" s="6">
        <v>0</v>
      </c>
      <c r="C39" s="6">
        <v>0</v>
      </c>
      <c r="D39" s="6">
        <v>49</v>
      </c>
      <c r="E39" s="6">
        <v>0</v>
      </c>
      <c r="F39" s="6">
        <v>53</v>
      </c>
      <c r="G39" s="6">
        <v>0</v>
      </c>
      <c r="H39" s="6">
        <v>4140</v>
      </c>
      <c r="I39" s="6">
        <v>4193</v>
      </c>
      <c r="J39" s="6">
        <v>-4193</v>
      </c>
      <c r="K39" s="6">
        <v>24</v>
      </c>
      <c r="L39" s="6">
        <v>143767</v>
      </c>
    </row>
    <row r="40" spans="1:12" s="94" customFormat="1" ht="17.25" customHeight="1" x14ac:dyDescent="0.15">
      <c r="A40" s="7" t="s">
        <v>239</v>
      </c>
      <c r="B40" s="6">
        <v>0</v>
      </c>
      <c r="C40" s="6">
        <v>0</v>
      </c>
      <c r="D40" s="6">
        <v>29</v>
      </c>
      <c r="E40" s="6">
        <v>0</v>
      </c>
      <c r="F40" s="6">
        <v>0</v>
      </c>
      <c r="G40" s="6">
        <v>0</v>
      </c>
      <c r="H40" s="6">
        <v>4331</v>
      </c>
      <c r="I40" s="6">
        <v>4331</v>
      </c>
      <c r="J40" s="6">
        <v>-4331</v>
      </c>
      <c r="K40" s="6">
        <v>24</v>
      </c>
      <c r="L40" s="6">
        <v>139435</v>
      </c>
    </row>
    <row r="41" spans="1:12" s="94" customFormat="1" ht="17.25" customHeight="1" x14ac:dyDescent="0.15">
      <c r="A41" s="7" t="s">
        <v>250</v>
      </c>
      <c r="B41" s="6">
        <v>0</v>
      </c>
      <c r="C41" s="6">
        <v>0</v>
      </c>
      <c r="D41" s="6">
        <v>38</v>
      </c>
      <c r="E41" s="6">
        <v>0</v>
      </c>
      <c r="F41" s="6">
        <v>0</v>
      </c>
      <c r="G41" s="6">
        <v>0</v>
      </c>
      <c r="H41" s="6">
        <v>4547</v>
      </c>
      <c r="I41" s="6">
        <v>4547</v>
      </c>
      <c r="J41" s="6">
        <v>-4547</v>
      </c>
      <c r="K41" s="6">
        <v>23</v>
      </c>
      <c r="L41" s="6">
        <v>134887</v>
      </c>
    </row>
    <row r="42" spans="1:12" s="94" customFormat="1" ht="17.25" customHeight="1" x14ac:dyDescent="0.15">
      <c r="A42" s="7" t="s">
        <v>244</v>
      </c>
      <c r="B42" s="6">
        <v>1</v>
      </c>
      <c r="C42" s="6">
        <v>5907</v>
      </c>
      <c r="D42" s="6">
        <v>123</v>
      </c>
      <c r="E42" s="6">
        <v>0</v>
      </c>
      <c r="F42" s="6">
        <v>23408</v>
      </c>
      <c r="G42" s="6">
        <v>0</v>
      </c>
      <c r="H42" s="6">
        <v>5148</v>
      </c>
      <c r="I42" s="6">
        <v>28556</v>
      </c>
      <c r="J42" s="6">
        <v>-22649</v>
      </c>
      <c r="K42" s="6">
        <v>23</v>
      </c>
      <c r="L42" s="6">
        <v>112239</v>
      </c>
    </row>
    <row r="43" spans="1:12" s="94" customFormat="1" ht="17.25" customHeight="1" x14ac:dyDescent="0.15">
      <c r="A43" s="7" t="s">
        <v>252</v>
      </c>
      <c r="B43" s="6">
        <v>0</v>
      </c>
      <c r="C43" s="6">
        <v>0</v>
      </c>
      <c r="D43" s="6">
        <v>87</v>
      </c>
      <c r="E43" s="6">
        <v>0</v>
      </c>
      <c r="F43" s="6">
        <v>3279</v>
      </c>
      <c r="G43" s="6">
        <v>0</v>
      </c>
      <c r="H43" s="6">
        <v>7481</v>
      </c>
      <c r="I43" s="6">
        <v>10760</v>
      </c>
      <c r="J43" s="6">
        <v>-10760</v>
      </c>
      <c r="K43" s="6">
        <v>20</v>
      </c>
      <c r="L43" s="6">
        <v>101479</v>
      </c>
    </row>
    <row r="44" spans="1:12" s="94" customFormat="1" ht="17.25" customHeight="1" x14ac:dyDescent="0.15">
      <c r="A44" s="7">
        <v>2021.05</v>
      </c>
      <c r="B44" s="6">
        <v>0</v>
      </c>
      <c r="C44" s="6">
        <v>0</v>
      </c>
      <c r="D44" s="6">
        <v>25</v>
      </c>
      <c r="E44" s="6">
        <v>0</v>
      </c>
      <c r="F44" s="6">
        <v>0</v>
      </c>
      <c r="G44" s="6">
        <v>0</v>
      </c>
      <c r="H44" s="6">
        <v>1544</v>
      </c>
      <c r="I44" s="6">
        <v>1544</v>
      </c>
      <c r="J44" s="6">
        <v>-1544</v>
      </c>
      <c r="K44" s="6">
        <v>19</v>
      </c>
      <c r="L44" s="6">
        <v>99934</v>
      </c>
    </row>
    <row r="45" spans="1:12" s="94" customFormat="1" ht="17.25" customHeight="1" x14ac:dyDescent="0.15">
      <c r="A45" s="7">
        <v>2021.06</v>
      </c>
      <c r="B45" s="6">
        <v>1</v>
      </c>
      <c r="C45" s="6">
        <v>5999</v>
      </c>
      <c r="D45" s="6">
        <v>51</v>
      </c>
      <c r="E45" s="6">
        <v>0</v>
      </c>
      <c r="F45" s="6">
        <v>1177</v>
      </c>
      <c r="G45" s="6">
        <v>0</v>
      </c>
      <c r="H45" s="6">
        <v>5036</v>
      </c>
      <c r="I45" s="6">
        <v>6213</v>
      </c>
      <c r="J45" s="6">
        <v>-214</v>
      </c>
      <c r="K45" s="6">
        <v>18</v>
      </c>
      <c r="L45" s="6">
        <v>100001</v>
      </c>
    </row>
    <row r="46" spans="1:12" s="94" customFormat="1" ht="17.25" customHeight="1" x14ac:dyDescent="0.15">
      <c r="A46" s="7">
        <v>2021.07</v>
      </c>
      <c r="B46" s="6">
        <v>1</v>
      </c>
      <c r="C46" s="6">
        <v>1000</v>
      </c>
      <c r="D46" s="6">
        <v>19</v>
      </c>
      <c r="E46" s="6">
        <v>0</v>
      </c>
      <c r="F46" s="6">
        <v>0</v>
      </c>
      <c r="G46" s="6">
        <v>0</v>
      </c>
      <c r="H46" s="6">
        <v>1087</v>
      </c>
      <c r="I46" s="6">
        <v>1087</v>
      </c>
      <c r="J46" s="6">
        <v>-87</v>
      </c>
      <c r="K46" s="6">
        <v>19</v>
      </c>
      <c r="L46" s="6">
        <v>99913</v>
      </c>
    </row>
    <row r="47" spans="1:12" s="94" customFormat="1" ht="17.25" customHeight="1" x14ac:dyDescent="0.15">
      <c r="A47" s="7">
        <v>2021.08</v>
      </c>
      <c r="B47" s="6">
        <v>1</v>
      </c>
      <c r="C47" s="6">
        <v>2000</v>
      </c>
      <c r="D47" s="6">
        <v>18</v>
      </c>
      <c r="E47" s="6">
        <v>0</v>
      </c>
      <c r="F47" s="6">
        <v>0</v>
      </c>
      <c r="G47" s="6">
        <v>0</v>
      </c>
      <c r="H47" s="6">
        <v>8054</v>
      </c>
      <c r="I47" s="6">
        <v>8054</v>
      </c>
      <c r="J47" s="6">
        <v>-6054</v>
      </c>
      <c r="K47" s="6">
        <v>20</v>
      </c>
      <c r="L47" s="6">
        <v>93858</v>
      </c>
    </row>
    <row r="48" spans="1:12" s="94" customFormat="1" ht="17.25" customHeight="1" x14ac:dyDescent="0.15">
      <c r="A48" s="7">
        <v>2021.09</v>
      </c>
      <c r="B48" s="6">
        <v>0</v>
      </c>
      <c r="C48" s="6">
        <v>0</v>
      </c>
      <c r="D48" s="6">
        <v>24</v>
      </c>
      <c r="E48" s="6">
        <v>0</v>
      </c>
      <c r="F48" s="6">
        <v>0</v>
      </c>
      <c r="G48" s="6">
        <v>1999</v>
      </c>
      <c r="H48" s="6">
        <v>1585</v>
      </c>
      <c r="I48" s="6">
        <v>3585</v>
      </c>
      <c r="J48" s="6">
        <v>-3585</v>
      </c>
      <c r="K48" s="6">
        <v>18</v>
      </c>
      <c r="L48" s="6">
        <v>90273</v>
      </c>
    </row>
    <row r="49" spans="1:12" s="94" customFormat="1" ht="17.25" customHeight="1" x14ac:dyDescent="0.15">
      <c r="A49" s="7" t="s">
        <v>264</v>
      </c>
      <c r="B49" s="6">
        <v>0</v>
      </c>
      <c r="C49" s="6">
        <v>0</v>
      </c>
      <c r="D49" s="6">
        <v>17</v>
      </c>
      <c r="E49" s="6">
        <v>0</v>
      </c>
      <c r="F49" s="6">
        <v>0</v>
      </c>
      <c r="G49" s="6">
        <v>0</v>
      </c>
      <c r="H49" s="6">
        <v>1820</v>
      </c>
      <c r="I49" s="6">
        <v>1820</v>
      </c>
      <c r="J49" s="6">
        <v>-1820</v>
      </c>
      <c r="K49" s="6">
        <v>18</v>
      </c>
      <c r="L49" s="6">
        <v>88453</v>
      </c>
    </row>
    <row r="50" spans="1:12" s="94" customFormat="1" ht="17.25" customHeight="1" x14ac:dyDescent="0.15">
      <c r="A50" s="7">
        <v>2021.11</v>
      </c>
      <c r="B50" s="6">
        <v>0</v>
      </c>
      <c r="C50" s="6">
        <v>0</v>
      </c>
      <c r="D50" s="6">
        <v>16</v>
      </c>
      <c r="E50" s="6">
        <v>0</v>
      </c>
      <c r="F50" s="6">
        <v>0</v>
      </c>
      <c r="G50" s="6">
        <v>0</v>
      </c>
      <c r="H50" s="6">
        <v>878</v>
      </c>
      <c r="I50" s="6">
        <v>878</v>
      </c>
      <c r="J50" s="6">
        <v>-878</v>
      </c>
      <c r="K50" s="6">
        <v>18</v>
      </c>
      <c r="L50" s="6">
        <v>87575</v>
      </c>
    </row>
    <row r="51" spans="1:12" s="94" customFormat="1" ht="17.25" customHeight="1" x14ac:dyDescent="0.15">
      <c r="A51" s="7" t="s">
        <v>260</v>
      </c>
      <c r="B51" s="6">
        <v>0</v>
      </c>
      <c r="C51" s="6">
        <v>0</v>
      </c>
      <c r="D51" s="6">
        <v>12</v>
      </c>
      <c r="E51" s="6">
        <v>0</v>
      </c>
      <c r="F51" s="6">
        <v>0</v>
      </c>
      <c r="G51" s="6">
        <v>0</v>
      </c>
      <c r="H51" s="6">
        <v>561</v>
      </c>
      <c r="I51" s="6">
        <v>561</v>
      </c>
      <c r="J51" s="6">
        <v>-561</v>
      </c>
      <c r="K51" s="6">
        <v>18</v>
      </c>
      <c r="L51" s="6">
        <v>87014</v>
      </c>
    </row>
    <row r="52" spans="1:12" s="94" customFormat="1" ht="17.25" customHeight="1" x14ac:dyDescent="0.15">
      <c r="A52" s="7">
        <v>2022.01</v>
      </c>
      <c r="B52" s="6">
        <v>0</v>
      </c>
      <c r="C52" s="6">
        <v>0</v>
      </c>
      <c r="D52" s="6">
        <v>29</v>
      </c>
      <c r="E52" s="6">
        <v>0</v>
      </c>
      <c r="F52" s="6">
        <v>0</v>
      </c>
      <c r="G52" s="6">
        <v>0</v>
      </c>
      <c r="H52" s="6">
        <v>718</v>
      </c>
      <c r="I52" s="6">
        <v>718</v>
      </c>
      <c r="J52" s="6">
        <v>-718</v>
      </c>
      <c r="K52" s="6">
        <v>18</v>
      </c>
      <c r="L52" s="6">
        <v>86296</v>
      </c>
    </row>
    <row r="53" spans="1:12" s="94" customFormat="1" ht="17.25" customHeight="1" x14ac:dyDescent="0.15">
      <c r="A53" s="7">
        <v>2022.02</v>
      </c>
      <c r="B53" s="6">
        <v>0</v>
      </c>
      <c r="C53" s="6">
        <v>0</v>
      </c>
      <c r="D53" s="6">
        <v>42</v>
      </c>
      <c r="E53" s="6">
        <v>0</v>
      </c>
      <c r="F53" s="6">
        <v>0</v>
      </c>
      <c r="G53" s="6">
        <v>0</v>
      </c>
      <c r="H53" s="6">
        <v>620</v>
      </c>
      <c r="I53" s="6">
        <v>620</v>
      </c>
      <c r="J53" s="6">
        <v>-620</v>
      </c>
      <c r="K53" s="6">
        <v>18</v>
      </c>
      <c r="L53" s="6">
        <v>85676</v>
      </c>
    </row>
    <row r="54" spans="1:12" s="94" customFormat="1" ht="17.25" customHeight="1" x14ac:dyDescent="0.15">
      <c r="A54" s="7">
        <v>2022.03</v>
      </c>
      <c r="B54" s="6">
        <v>1</v>
      </c>
      <c r="C54" s="6">
        <v>4000</v>
      </c>
      <c r="D54" s="6">
        <v>60</v>
      </c>
      <c r="E54" s="6">
        <v>0</v>
      </c>
      <c r="F54" s="6">
        <v>2855</v>
      </c>
      <c r="G54" s="6">
        <v>0</v>
      </c>
      <c r="H54" s="6">
        <v>1526</v>
      </c>
      <c r="I54" s="6">
        <v>4381</v>
      </c>
      <c r="J54" s="6">
        <v>-381</v>
      </c>
      <c r="K54" s="6">
        <v>18</v>
      </c>
      <c r="L54" s="6">
        <v>85295</v>
      </c>
    </row>
    <row r="55" spans="1:12" s="94" customFormat="1" ht="17.25" customHeight="1" x14ac:dyDescent="0.15">
      <c r="A55" s="7">
        <v>2022.04</v>
      </c>
      <c r="B55" s="6">
        <v>0</v>
      </c>
      <c r="C55" s="6">
        <v>0</v>
      </c>
      <c r="D55" s="6">
        <v>19</v>
      </c>
      <c r="E55" s="6">
        <v>0</v>
      </c>
      <c r="F55" s="6">
        <v>0</v>
      </c>
      <c r="G55" s="6">
        <v>0</v>
      </c>
      <c r="H55" s="6">
        <v>2006</v>
      </c>
      <c r="I55" s="6">
        <v>2006</v>
      </c>
      <c r="J55" s="6">
        <v>-2006</v>
      </c>
      <c r="K55" s="6">
        <v>18</v>
      </c>
      <c r="L55" s="6">
        <v>83289</v>
      </c>
    </row>
    <row r="56" spans="1:12" s="94" customFormat="1" ht="17.25" customHeight="1" x14ac:dyDescent="0.15">
      <c r="A56" s="7">
        <v>2022.05</v>
      </c>
      <c r="B56" s="6">
        <v>0</v>
      </c>
      <c r="C56" s="6">
        <v>0</v>
      </c>
      <c r="D56" s="6">
        <v>21</v>
      </c>
      <c r="E56" s="6">
        <v>0</v>
      </c>
      <c r="F56" s="6">
        <v>0</v>
      </c>
      <c r="G56" s="6">
        <v>0</v>
      </c>
      <c r="H56" s="6">
        <v>1324</v>
      </c>
      <c r="I56" s="6">
        <v>1324</v>
      </c>
      <c r="J56" s="6">
        <v>-1324</v>
      </c>
      <c r="K56" s="6">
        <v>18</v>
      </c>
      <c r="L56" s="6">
        <v>81964</v>
      </c>
    </row>
    <row r="57" spans="1:12" s="94" customFormat="1" ht="17.25" customHeight="1" x14ac:dyDescent="0.15">
      <c r="A57" s="7" t="s">
        <v>279</v>
      </c>
      <c r="B57" s="6">
        <v>0</v>
      </c>
      <c r="C57" s="6">
        <v>0</v>
      </c>
      <c r="D57" s="6">
        <v>37</v>
      </c>
      <c r="E57" s="6">
        <v>0</v>
      </c>
      <c r="F57" s="6">
        <v>0</v>
      </c>
      <c r="G57" s="6">
        <v>0</v>
      </c>
      <c r="H57" s="6">
        <v>1907</v>
      </c>
      <c r="I57" s="6">
        <v>1907</v>
      </c>
      <c r="J57" s="6">
        <v>-1907</v>
      </c>
      <c r="K57" s="6">
        <v>18</v>
      </c>
      <c r="L57" s="6">
        <v>80056</v>
      </c>
    </row>
    <row r="58" spans="1:12" s="94" customFormat="1" ht="17.25" customHeight="1" x14ac:dyDescent="0.15">
      <c r="A58" s="7" t="s">
        <v>280</v>
      </c>
      <c r="B58" s="6">
        <v>0</v>
      </c>
      <c r="C58" s="6">
        <v>0</v>
      </c>
      <c r="D58" s="6">
        <v>65</v>
      </c>
      <c r="E58" s="6">
        <v>0</v>
      </c>
      <c r="F58" s="6">
        <v>0</v>
      </c>
      <c r="G58" s="6">
        <v>1500</v>
      </c>
      <c r="H58" s="6">
        <v>676</v>
      </c>
      <c r="I58" s="6">
        <v>2176</v>
      </c>
      <c r="J58" s="6">
        <v>-2176</v>
      </c>
      <c r="K58" s="6">
        <v>17</v>
      </c>
      <c r="L58" s="6">
        <v>77880</v>
      </c>
    </row>
    <row r="59" spans="1:12" s="94" customFormat="1" ht="17.25" customHeight="1" x14ac:dyDescent="0.15">
      <c r="A59" s="7" t="s">
        <v>281</v>
      </c>
      <c r="B59" s="6">
        <v>0</v>
      </c>
      <c r="C59" s="6">
        <v>0</v>
      </c>
      <c r="D59" s="6">
        <v>198</v>
      </c>
      <c r="E59" s="6">
        <v>0</v>
      </c>
      <c r="F59" s="6">
        <v>0</v>
      </c>
      <c r="G59" s="6">
        <v>0</v>
      </c>
      <c r="H59" s="6">
        <v>10284</v>
      </c>
      <c r="I59" s="6">
        <v>10284</v>
      </c>
      <c r="J59" s="6">
        <v>-10284</v>
      </c>
      <c r="K59" s="6">
        <v>17</v>
      </c>
      <c r="L59" s="6">
        <v>67595</v>
      </c>
    </row>
    <row r="60" spans="1:12" s="94" customFormat="1" ht="17.25" customHeight="1" x14ac:dyDescent="0.15">
      <c r="A60" s="7" t="s">
        <v>283</v>
      </c>
      <c r="B60" s="6">
        <v>1</v>
      </c>
      <c r="C60" s="6">
        <v>1500</v>
      </c>
      <c r="D60" s="6">
        <v>171</v>
      </c>
      <c r="E60" s="6">
        <v>0</v>
      </c>
      <c r="F60" s="6">
        <v>70</v>
      </c>
      <c r="G60" s="6">
        <v>0</v>
      </c>
      <c r="H60" s="6">
        <v>27406</v>
      </c>
      <c r="I60" s="6">
        <v>27476</v>
      </c>
      <c r="J60" s="6">
        <v>-25976</v>
      </c>
      <c r="K60" s="6">
        <v>15</v>
      </c>
      <c r="L60" s="6">
        <v>41619</v>
      </c>
    </row>
    <row r="61" spans="1:12" s="94" customFormat="1" ht="17.25" customHeight="1" x14ac:dyDescent="0.15">
      <c r="A61" s="7" t="s">
        <v>282</v>
      </c>
      <c r="B61" s="6">
        <v>0</v>
      </c>
      <c r="C61" s="6">
        <v>0</v>
      </c>
      <c r="D61" s="6">
        <v>2</v>
      </c>
      <c r="E61" s="6">
        <v>0</v>
      </c>
      <c r="F61" s="6">
        <v>0</v>
      </c>
      <c r="G61" s="6">
        <v>0</v>
      </c>
      <c r="H61" s="6">
        <v>2</v>
      </c>
      <c r="I61" s="6">
        <v>2</v>
      </c>
      <c r="J61" s="6">
        <v>-2</v>
      </c>
      <c r="K61" s="6">
        <v>14</v>
      </c>
      <c r="L61" s="6">
        <v>41617</v>
      </c>
    </row>
    <row r="62" spans="1:12" s="94" customFormat="1" ht="17.25" customHeight="1" x14ac:dyDescent="0.15">
      <c r="A62" s="7">
        <v>2022.11</v>
      </c>
      <c r="B62" s="6">
        <v>0</v>
      </c>
      <c r="C62" s="6">
        <v>0</v>
      </c>
      <c r="D62" s="6">
        <v>1</v>
      </c>
      <c r="E62" s="6">
        <v>0</v>
      </c>
      <c r="F62" s="6">
        <v>0</v>
      </c>
      <c r="G62" s="6">
        <v>0</v>
      </c>
      <c r="H62" s="6">
        <v>1</v>
      </c>
      <c r="I62" s="6">
        <v>1</v>
      </c>
      <c r="J62" s="6">
        <v>-1</v>
      </c>
      <c r="K62" s="6">
        <v>14</v>
      </c>
      <c r="L62" s="6">
        <v>41616</v>
      </c>
    </row>
    <row r="63" spans="1:12" s="94" customFormat="1" ht="17.25" customHeight="1" x14ac:dyDescent="0.15">
      <c r="A63" s="7">
        <v>2022.12</v>
      </c>
      <c r="B63" s="6">
        <v>0</v>
      </c>
      <c r="C63" s="6">
        <v>0</v>
      </c>
      <c r="D63" s="6">
        <v>4</v>
      </c>
      <c r="E63" s="6">
        <v>0</v>
      </c>
      <c r="F63" s="6">
        <v>0</v>
      </c>
      <c r="G63" s="6">
        <v>0</v>
      </c>
      <c r="H63" s="6">
        <v>18</v>
      </c>
      <c r="I63" s="6">
        <v>18</v>
      </c>
      <c r="J63" s="6">
        <v>-18</v>
      </c>
      <c r="K63" s="6">
        <v>14</v>
      </c>
      <c r="L63" s="6">
        <v>41598</v>
      </c>
    </row>
    <row r="64" spans="1:12" s="94" customFormat="1" ht="17.25" customHeight="1" x14ac:dyDescent="0.15">
      <c r="A64" s="7" t="s">
        <v>276</v>
      </c>
      <c r="B64" s="6">
        <v>1</v>
      </c>
      <c r="C64" s="6">
        <v>1499</v>
      </c>
      <c r="D64" s="6">
        <v>0</v>
      </c>
      <c r="E64" s="6">
        <v>0</v>
      </c>
      <c r="F64" s="6">
        <v>0</v>
      </c>
      <c r="G64" s="6">
        <v>0</v>
      </c>
      <c r="H64" s="6">
        <v>0</v>
      </c>
      <c r="I64" s="6">
        <v>0</v>
      </c>
      <c r="J64" s="6">
        <v>1499</v>
      </c>
      <c r="K64" s="6">
        <v>15</v>
      </c>
      <c r="L64" s="6">
        <v>43098</v>
      </c>
    </row>
    <row r="65" spans="1:12" s="94" customFormat="1" ht="17.25" customHeight="1" x14ac:dyDescent="0.15">
      <c r="A65" s="7" t="s">
        <v>277</v>
      </c>
      <c r="B65" s="6">
        <v>1</v>
      </c>
      <c r="C65" s="6">
        <v>400</v>
      </c>
      <c r="D65" s="6">
        <v>0</v>
      </c>
      <c r="E65" s="6">
        <v>0</v>
      </c>
      <c r="F65" s="6">
        <v>0</v>
      </c>
      <c r="G65" s="6">
        <v>0</v>
      </c>
      <c r="H65" s="6">
        <v>0</v>
      </c>
      <c r="I65" s="6">
        <v>0</v>
      </c>
      <c r="J65" s="6">
        <v>400</v>
      </c>
      <c r="K65" s="6">
        <v>16</v>
      </c>
      <c r="L65" s="6">
        <v>43498</v>
      </c>
    </row>
    <row r="66" spans="1:12" s="94" customFormat="1" ht="17.25" customHeight="1" x14ac:dyDescent="0.15">
      <c r="A66" s="7" t="s">
        <v>278</v>
      </c>
      <c r="B66" s="6">
        <v>0</v>
      </c>
      <c r="C66" s="6">
        <v>0</v>
      </c>
      <c r="D66" s="6">
        <v>0</v>
      </c>
      <c r="E66" s="6">
        <v>0</v>
      </c>
      <c r="F66" s="6">
        <v>0</v>
      </c>
      <c r="G66" s="6">
        <v>0</v>
      </c>
      <c r="H66" s="6">
        <v>0</v>
      </c>
      <c r="I66" s="6">
        <v>0</v>
      </c>
      <c r="J66" s="6">
        <v>0</v>
      </c>
      <c r="K66" s="6">
        <v>16</v>
      </c>
      <c r="L66" s="6">
        <v>43498</v>
      </c>
    </row>
    <row r="67" spans="1:12" s="94" customFormat="1" ht="17.25" customHeight="1" x14ac:dyDescent="0.15">
      <c r="A67" s="7">
        <v>2023.04</v>
      </c>
      <c r="B67" s="6">
        <v>0</v>
      </c>
      <c r="C67" s="6">
        <v>0</v>
      </c>
      <c r="D67" s="6">
        <v>6</v>
      </c>
      <c r="E67" s="6">
        <v>0</v>
      </c>
      <c r="F67" s="6">
        <v>0</v>
      </c>
      <c r="G67" s="6">
        <v>2000</v>
      </c>
      <c r="H67" s="6">
        <v>916</v>
      </c>
      <c r="I67" s="6">
        <v>2916</v>
      </c>
      <c r="J67" s="6">
        <v>-2916</v>
      </c>
      <c r="K67" s="6">
        <v>15</v>
      </c>
      <c r="L67" s="6">
        <v>40582</v>
      </c>
    </row>
    <row r="68" spans="1:12" s="94" customFormat="1" ht="17.25" customHeight="1" x14ac:dyDescent="0.15">
      <c r="A68" s="7">
        <v>2023.05</v>
      </c>
      <c r="B68" s="6">
        <v>1</v>
      </c>
      <c r="C68" s="6">
        <v>500</v>
      </c>
      <c r="D68" s="6">
        <v>11</v>
      </c>
      <c r="E68" s="6">
        <v>0</v>
      </c>
      <c r="F68" s="6">
        <v>1377</v>
      </c>
      <c r="G68" s="6">
        <v>0</v>
      </c>
      <c r="H68" s="6">
        <v>1395</v>
      </c>
      <c r="I68" s="6">
        <v>2772</v>
      </c>
      <c r="J68" s="6">
        <v>-2272</v>
      </c>
      <c r="K68" s="6">
        <v>15</v>
      </c>
      <c r="L68" s="6">
        <v>38310</v>
      </c>
    </row>
    <row r="69" spans="1:12" s="94" customFormat="1" ht="17.25" customHeight="1" x14ac:dyDescent="0.15">
      <c r="A69" s="7">
        <v>2023.06</v>
      </c>
      <c r="B69" s="6">
        <v>0</v>
      </c>
      <c r="C69" s="6">
        <v>0</v>
      </c>
      <c r="D69" s="6">
        <v>2</v>
      </c>
      <c r="E69" s="6">
        <v>0</v>
      </c>
      <c r="F69" s="6">
        <v>0</v>
      </c>
      <c r="G69" s="6">
        <v>0</v>
      </c>
      <c r="H69" s="6">
        <v>2</v>
      </c>
      <c r="I69" s="6">
        <v>2</v>
      </c>
      <c r="J69" s="6">
        <v>-2</v>
      </c>
      <c r="K69" s="6">
        <v>14</v>
      </c>
      <c r="L69" s="6">
        <v>38308</v>
      </c>
    </row>
    <row r="70" spans="1:12" s="94" customFormat="1" ht="17.25" customHeight="1" x14ac:dyDescent="0.15">
      <c r="A70" s="7">
        <v>2023.07</v>
      </c>
      <c r="B70" s="6">
        <v>0</v>
      </c>
      <c r="C70" s="6">
        <v>0</v>
      </c>
      <c r="D70" s="6">
        <v>47</v>
      </c>
      <c r="E70" s="6">
        <v>0</v>
      </c>
      <c r="F70" s="6">
        <v>16710</v>
      </c>
      <c r="G70" s="6">
        <v>0</v>
      </c>
      <c r="H70" s="6">
        <v>7</v>
      </c>
      <c r="I70" s="6">
        <v>16717</v>
      </c>
      <c r="J70" s="6">
        <v>-16717</v>
      </c>
      <c r="K70" s="6">
        <v>11</v>
      </c>
      <c r="L70" s="6">
        <v>21591</v>
      </c>
    </row>
    <row r="71" spans="1:12" ht="17.25" customHeight="1" x14ac:dyDescent="0.15">
      <c r="A71" s="7">
        <v>2023.08</v>
      </c>
      <c r="B71" s="6">
        <v>1</v>
      </c>
      <c r="C71" s="6">
        <v>210</v>
      </c>
      <c r="D71" s="6">
        <v>1</v>
      </c>
      <c r="E71" s="6">
        <v>0</v>
      </c>
      <c r="F71" s="6">
        <v>0</v>
      </c>
      <c r="G71" s="6">
        <v>0</v>
      </c>
      <c r="H71" s="6">
        <v>265</v>
      </c>
      <c r="I71" s="6">
        <v>265</v>
      </c>
      <c r="J71" s="6">
        <v>-55</v>
      </c>
      <c r="K71" s="6">
        <v>12</v>
      </c>
      <c r="L71" s="6">
        <v>21536</v>
      </c>
    </row>
    <row r="72" spans="1:12" ht="17.25" customHeight="1" x14ac:dyDescent="0.15">
      <c r="A72" s="7">
        <v>2023.09</v>
      </c>
      <c r="B72" s="6">
        <v>0</v>
      </c>
      <c r="C72" s="6">
        <v>0</v>
      </c>
      <c r="D72" s="6">
        <v>0</v>
      </c>
      <c r="E72" s="6">
        <v>0</v>
      </c>
      <c r="F72" s="6">
        <v>0</v>
      </c>
      <c r="G72" s="6">
        <v>0</v>
      </c>
      <c r="H72" s="6">
        <v>0</v>
      </c>
      <c r="I72" s="6">
        <v>0</v>
      </c>
      <c r="J72" s="6">
        <v>0</v>
      </c>
      <c r="K72" s="6">
        <v>12</v>
      </c>
      <c r="L72" s="6">
        <v>21536</v>
      </c>
    </row>
    <row r="73" spans="1:12" ht="17.25" customHeight="1" x14ac:dyDescent="0.15">
      <c r="A73" s="7" t="s">
        <v>286</v>
      </c>
      <c r="B73" s="6">
        <v>1</v>
      </c>
      <c r="C73" s="6">
        <v>9999</v>
      </c>
      <c r="D73" s="6">
        <v>0</v>
      </c>
      <c r="E73" s="6">
        <v>0</v>
      </c>
      <c r="F73" s="6">
        <v>0</v>
      </c>
      <c r="G73" s="6">
        <v>0</v>
      </c>
      <c r="H73" s="6">
        <v>0</v>
      </c>
      <c r="I73" s="6">
        <v>0</v>
      </c>
      <c r="J73" s="6">
        <v>9999</v>
      </c>
      <c r="K73" s="6">
        <v>13</v>
      </c>
      <c r="L73" s="6">
        <v>31535</v>
      </c>
    </row>
    <row r="74" spans="1:12" ht="17.25" customHeight="1" x14ac:dyDescent="0.15">
      <c r="A74" s="7">
        <v>2023.11</v>
      </c>
      <c r="B74" s="6">
        <v>2</v>
      </c>
      <c r="C74" s="6">
        <v>11999</v>
      </c>
      <c r="D74" s="6">
        <v>2</v>
      </c>
      <c r="E74" s="6">
        <v>0</v>
      </c>
      <c r="F74" s="6">
        <v>0</v>
      </c>
      <c r="G74" s="6">
        <v>100</v>
      </c>
      <c r="H74" s="6">
        <v>244</v>
      </c>
      <c r="I74" s="6">
        <v>344</v>
      </c>
      <c r="J74" s="6">
        <v>11655</v>
      </c>
      <c r="K74" s="6">
        <v>13</v>
      </c>
      <c r="L74" s="6">
        <v>43190</v>
      </c>
    </row>
    <row r="75" spans="1:12" ht="17.25" customHeight="1" x14ac:dyDescent="0.15">
      <c r="A75" s="7">
        <v>2023.12</v>
      </c>
      <c r="B75" s="6">
        <v>0</v>
      </c>
      <c r="C75" s="6">
        <v>0</v>
      </c>
      <c r="D75" s="6">
        <v>0</v>
      </c>
      <c r="E75" s="6">
        <v>0</v>
      </c>
      <c r="F75" s="6">
        <v>0</v>
      </c>
      <c r="G75" s="6">
        <v>0</v>
      </c>
      <c r="H75" s="6">
        <v>0</v>
      </c>
      <c r="I75" s="6">
        <v>0</v>
      </c>
      <c r="J75" s="6">
        <v>0</v>
      </c>
      <c r="K75" s="6">
        <v>13</v>
      </c>
      <c r="L75" s="6">
        <v>43190</v>
      </c>
    </row>
    <row r="76" spans="1:12" ht="17.25" customHeight="1" x14ac:dyDescent="0.15">
      <c r="A76" s="7">
        <v>2024.01</v>
      </c>
      <c r="B76" s="6">
        <v>0</v>
      </c>
      <c r="C76" s="6">
        <v>0</v>
      </c>
      <c r="D76" s="6">
        <v>1</v>
      </c>
      <c r="E76" s="6">
        <v>0</v>
      </c>
      <c r="F76" s="6">
        <v>0</v>
      </c>
      <c r="G76" s="6">
        <v>0</v>
      </c>
      <c r="H76" s="6">
        <v>1</v>
      </c>
      <c r="I76" s="6">
        <v>1</v>
      </c>
      <c r="J76" s="6">
        <v>-1</v>
      </c>
      <c r="K76" s="6">
        <v>13</v>
      </c>
      <c r="L76" s="6">
        <v>43189</v>
      </c>
    </row>
    <row r="77" spans="1:12" ht="17.25" customHeight="1" x14ac:dyDescent="0.15">
      <c r="A77" s="7">
        <v>2024.02</v>
      </c>
      <c r="B77" s="6">
        <v>0</v>
      </c>
      <c r="C77" s="6">
        <v>0</v>
      </c>
      <c r="D77" s="6">
        <v>1</v>
      </c>
      <c r="E77" s="6">
        <v>0</v>
      </c>
      <c r="F77" s="6">
        <v>549</v>
      </c>
      <c r="G77" s="6">
        <v>0</v>
      </c>
      <c r="H77" s="6">
        <v>0</v>
      </c>
      <c r="I77" s="6">
        <v>549</v>
      </c>
      <c r="J77" s="6">
        <v>-549</v>
      </c>
      <c r="K77" s="6">
        <v>12</v>
      </c>
      <c r="L77" s="6">
        <v>42639</v>
      </c>
    </row>
    <row r="78" spans="1:12" ht="17.25" customHeight="1" x14ac:dyDescent="0.15">
      <c r="A78" s="7">
        <v>2024.03</v>
      </c>
      <c r="B78" s="6">
        <v>0</v>
      </c>
      <c r="C78" s="6">
        <v>0</v>
      </c>
      <c r="D78" s="6">
        <v>2</v>
      </c>
      <c r="E78" s="6">
        <v>0</v>
      </c>
      <c r="F78" s="6">
        <v>20</v>
      </c>
      <c r="G78" s="6">
        <v>20</v>
      </c>
      <c r="H78" s="6">
        <v>0</v>
      </c>
      <c r="I78" s="6">
        <v>40</v>
      </c>
      <c r="J78" s="6">
        <v>-40</v>
      </c>
      <c r="K78" s="6">
        <v>12</v>
      </c>
      <c r="L78" s="6">
        <v>42599</v>
      </c>
    </row>
    <row r="79" spans="1:12" s="94" customFormat="1" ht="17.25" customHeight="1" x14ac:dyDescent="0.15">
      <c r="A79" s="7">
        <v>2024.04</v>
      </c>
      <c r="B79" s="6">
        <v>1</v>
      </c>
      <c r="C79" s="6">
        <v>9999</v>
      </c>
      <c r="D79" s="6">
        <v>2</v>
      </c>
      <c r="E79" s="6">
        <v>0</v>
      </c>
      <c r="F79" s="6">
        <v>1000</v>
      </c>
      <c r="G79" s="6">
        <v>0</v>
      </c>
      <c r="H79" s="6">
        <v>2</v>
      </c>
      <c r="I79" s="6">
        <v>1002</v>
      </c>
      <c r="J79" s="6">
        <v>8997</v>
      </c>
      <c r="K79" s="6">
        <v>12</v>
      </c>
      <c r="L79" s="6">
        <v>51597</v>
      </c>
    </row>
    <row r="80" spans="1:12" s="94" customFormat="1" ht="17.25" customHeight="1" x14ac:dyDescent="0.15">
      <c r="A80" s="7">
        <v>2024.05</v>
      </c>
      <c r="B80" s="6">
        <v>0</v>
      </c>
      <c r="C80" s="6">
        <v>0</v>
      </c>
      <c r="D80" s="6">
        <v>0</v>
      </c>
      <c r="E80" s="6">
        <v>0</v>
      </c>
      <c r="F80" s="6">
        <v>0</v>
      </c>
      <c r="G80" s="6">
        <v>0</v>
      </c>
      <c r="H80" s="6">
        <v>0</v>
      </c>
      <c r="I80" s="6">
        <v>0</v>
      </c>
      <c r="J80" s="6">
        <v>0</v>
      </c>
      <c r="K80" s="6">
        <v>12</v>
      </c>
      <c r="L80" s="6">
        <v>51597</v>
      </c>
    </row>
    <row r="81" spans="1:12" s="94" customFormat="1" ht="17.25" customHeight="1" x14ac:dyDescent="0.15">
      <c r="A81" s="7">
        <v>2024.06</v>
      </c>
      <c r="B81" s="6">
        <v>2</v>
      </c>
      <c r="C81" s="6">
        <v>7500</v>
      </c>
      <c r="D81" s="6">
        <v>0</v>
      </c>
      <c r="E81" s="6">
        <v>0</v>
      </c>
      <c r="F81" s="6">
        <v>0</v>
      </c>
      <c r="G81" s="6">
        <v>0</v>
      </c>
      <c r="H81" s="6">
        <v>0</v>
      </c>
      <c r="I81" s="6">
        <v>0</v>
      </c>
      <c r="J81" s="6">
        <v>7500</v>
      </c>
      <c r="K81" s="6">
        <v>14</v>
      </c>
      <c r="L81" s="6">
        <v>59097</v>
      </c>
    </row>
    <row r="82" spans="1:12" s="94" customFormat="1" ht="17.25" customHeight="1" x14ac:dyDescent="0.15">
      <c r="A82" s="7">
        <v>2024.07</v>
      </c>
      <c r="B82" s="6">
        <v>0</v>
      </c>
      <c r="C82" s="6">
        <v>0</v>
      </c>
      <c r="D82" s="6">
        <v>1</v>
      </c>
      <c r="E82" s="6">
        <v>0</v>
      </c>
      <c r="F82" s="6">
        <v>0</v>
      </c>
      <c r="G82" s="6">
        <v>70</v>
      </c>
      <c r="H82" s="6">
        <v>0</v>
      </c>
      <c r="I82" s="6">
        <v>70</v>
      </c>
      <c r="J82" s="6">
        <v>-70</v>
      </c>
      <c r="K82" s="6">
        <v>14</v>
      </c>
      <c r="L82" s="6">
        <v>59027</v>
      </c>
    </row>
    <row r="83" spans="1:12" ht="17.25" customHeight="1" x14ac:dyDescent="0.15">
      <c r="A83" s="7">
        <v>2024.08</v>
      </c>
      <c r="B83" s="6">
        <v>0</v>
      </c>
      <c r="C83" s="6">
        <v>0</v>
      </c>
      <c r="D83" s="6">
        <v>7</v>
      </c>
      <c r="E83" s="6">
        <v>0</v>
      </c>
      <c r="F83" s="6">
        <v>0</v>
      </c>
      <c r="G83" s="6">
        <v>50</v>
      </c>
      <c r="H83" s="6">
        <v>1928</v>
      </c>
      <c r="I83" s="6">
        <v>1978</v>
      </c>
      <c r="J83" s="6">
        <v>-1978</v>
      </c>
      <c r="K83" s="6">
        <v>14</v>
      </c>
      <c r="L83" s="6">
        <v>57048</v>
      </c>
    </row>
    <row r="84" spans="1:12" ht="17.25" customHeight="1" x14ac:dyDescent="0.15">
      <c r="A84" s="7">
        <v>2024.09</v>
      </c>
      <c r="B84" s="6">
        <v>0</v>
      </c>
      <c r="C84" s="6">
        <v>0</v>
      </c>
      <c r="D84" s="6">
        <v>15</v>
      </c>
      <c r="E84" s="6">
        <v>0</v>
      </c>
      <c r="F84" s="6">
        <v>0</v>
      </c>
      <c r="G84" s="6">
        <v>0</v>
      </c>
      <c r="H84" s="6">
        <v>1690</v>
      </c>
      <c r="I84" s="6">
        <v>1690</v>
      </c>
      <c r="J84" s="6">
        <v>-1690</v>
      </c>
      <c r="K84" s="6">
        <v>14</v>
      </c>
      <c r="L84" s="6">
        <v>55358</v>
      </c>
    </row>
    <row r="85" spans="1:12" ht="17.25" customHeight="1" x14ac:dyDescent="0.15">
      <c r="A85" s="154" t="s">
        <v>301</v>
      </c>
      <c r="B85" s="6">
        <v>0</v>
      </c>
      <c r="C85" s="6">
        <v>0</v>
      </c>
      <c r="D85" s="6">
        <v>16</v>
      </c>
      <c r="E85" s="6">
        <v>0</v>
      </c>
      <c r="F85" s="6">
        <v>0</v>
      </c>
      <c r="G85" s="6">
        <v>0</v>
      </c>
      <c r="H85" s="6">
        <v>2046</v>
      </c>
      <c r="I85" s="6">
        <v>2046</v>
      </c>
      <c r="J85" s="6">
        <v>-2046</v>
      </c>
      <c r="K85" s="6">
        <v>14</v>
      </c>
      <c r="L85" s="6">
        <v>53311</v>
      </c>
    </row>
    <row r="86" spans="1:12" ht="17.25" customHeight="1" x14ac:dyDescent="0.15">
      <c r="A86" s="7">
        <v>2024.11</v>
      </c>
      <c r="B86" s="6">
        <v>0</v>
      </c>
      <c r="C86" s="6">
        <v>0</v>
      </c>
      <c r="D86" s="6">
        <v>12</v>
      </c>
      <c r="E86" s="6">
        <v>0</v>
      </c>
      <c r="F86" s="6">
        <v>0</v>
      </c>
      <c r="G86" s="6">
        <v>0</v>
      </c>
      <c r="H86" s="6">
        <v>1293</v>
      </c>
      <c r="I86" s="6">
        <v>1293</v>
      </c>
      <c r="J86" s="6">
        <v>-1293</v>
      </c>
      <c r="K86" s="6">
        <v>14</v>
      </c>
      <c r="L86" s="6">
        <v>52017</v>
      </c>
    </row>
    <row r="87" spans="1:12" ht="17.25" customHeight="1" x14ac:dyDescent="0.15">
      <c r="A87" s="7" t="s">
        <v>303</v>
      </c>
      <c r="B87" s="6">
        <v>0</v>
      </c>
      <c r="C87" s="6">
        <v>0</v>
      </c>
      <c r="D87" s="6">
        <v>0</v>
      </c>
      <c r="E87" s="6">
        <v>0</v>
      </c>
      <c r="F87" s="6">
        <v>0</v>
      </c>
      <c r="G87" s="6">
        <v>0</v>
      </c>
      <c r="H87" s="6">
        <v>0</v>
      </c>
      <c r="I87" s="6">
        <v>0</v>
      </c>
      <c r="J87" s="6">
        <v>0</v>
      </c>
      <c r="K87" s="6">
        <v>12</v>
      </c>
      <c r="L87" s="6">
        <v>52017</v>
      </c>
    </row>
    <row r="88" spans="1:12" ht="17.25" customHeight="1" x14ac:dyDescent="0.15">
      <c r="A88" s="7" t="s">
        <v>304</v>
      </c>
      <c r="B88" s="6">
        <v>0</v>
      </c>
      <c r="C88" s="6">
        <v>0</v>
      </c>
      <c r="D88" s="6">
        <v>0</v>
      </c>
      <c r="E88" s="6">
        <v>0</v>
      </c>
      <c r="F88" s="6">
        <v>0</v>
      </c>
      <c r="G88" s="6">
        <v>0</v>
      </c>
      <c r="H88" s="6">
        <v>0</v>
      </c>
      <c r="I88" s="6">
        <v>0</v>
      </c>
      <c r="J88" s="6">
        <v>0</v>
      </c>
      <c r="K88" s="6">
        <v>12</v>
      </c>
      <c r="L88" s="6">
        <v>52017</v>
      </c>
    </row>
    <row r="89" spans="1:12" ht="17.25" customHeight="1" x14ac:dyDescent="0.15">
      <c r="A89" s="7">
        <v>2025.02</v>
      </c>
      <c r="B89" s="6">
        <v>0</v>
      </c>
      <c r="C89" s="6">
        <v>0</v>
      </c>
      <c r="D89" s="6">
        <v>1</v>
      </c>
      <c r="E89" s="6">
        <v>0</v>
      </c>
      <c r="F89" s="6">
        <v>0</v>
      </c>
      <c r="G89" s="6">
        <v>0</v>
      </c>
      <c r="H89" s="6">
        <v>5999</v>
      </c>
      <c r="I89" s="6">
        <v>5999</v>
      </c>
      <c r="J89" s="6">
        <v>-5999</v>
      </c>
      <c r="K89" s="6">
        <v>11</v>
      </c>
      <c r="L89" s="6">
        <v>46017</v>
      </c>
    </row>
    <row r="90" spans="1:12" ht="17.25" customHeight="1" x14ac:dyDescent="0.15">
      <c r="A90" s="7" t="s">
        <v>306</v>
      </c>
      <c r="B90" s="6">
        <v>1</v>
      </c>
      <c r="C90" s="6">
        <v>4000</v>
      </c>
      <c r="D90" s="6">
        <v>1</v>
      </c>
      <c r="E90" s="6">
        <v>0</v>
      </c>
      <c r="F90" s="6">
        <v>0</v>
      </c>
      <c r="G90" s="6">
        <v>750</v>
      </c>
      <c r="H90" s="6">
        <v>0</v>
      </c>
      <c r="I90" s="6">
        <v>750</v>
      </c>
      <c r="J90" s="6">
        <v>3250</v>
      </c>
      <c r="K90" s="6">
        <v>12</v>
      </c>
      <c r="L90" s="6">
        <v>49267</v>
      </c>
    </row>
    <row r="91" spans="1:12" s="94" customFormat="1" ht="17.25" customHeight="1" x14ac:dyDescent="0.15">
      <c r="A91" s="7">
        <v>2025.04</v>
      </c>
      <c r="B91" s="6">
        <v>1</v>
      </c>
      <c r="C91" s="6">
        <v>2000</v>
      </c>
      <c r="D91" s="6">
        <v>1</v>
      </c>
      <c r="E91" s="6">
        <v>0</v>
      </c>
      <c r="F91" s="6">
        <v>0</v>
      </c>
      <c r="G91" s="6">
        <v>0</v>
      </c>
      <c r="H91" s="6">
        <v>1</v>
      </c>
      <c r="I91" s="6">
        <v>1</v>
      </c>
      <c r="J91" s="6">
        <v>1999</v>
      </c>
      <c r="K91" s="6">
        <v>13</v>
      </c>
      <c r="L91" s="6">
        <v>51266</v>
      </c>
    </row>
    <row r="92" spans="1:12" s="94" customFormat="1" ht="17.25" customHeight="1" x14ac:dyDescent="0.15">
      <c r="A92" s="7">
        <v>2025.05</v>
      </c>
      <c r="B92" s="6">
        <v>0</v>
      </c>
      <c r="C92" s="6">
        <v>0</v>
      </c>
      <c r="D92" s="6">
        <v>1</v>
      </c>
      <c r="E92" s="6">
        <v>0</v>
      </c>
      <c r="F92" s="6">
        <v>0</v>
      </c>
      <c r="G92" s="6">
        <v>0</v>
      </c>
      <c r="H92" s="6">
        <v>1</v>
      </c>
      <c r="I92" s="6">
        <v>1</v>
      </c>
      <c r="J92" s="6">
        <v>-1</v>
      </c>
      <c r="K92" s="6">
        <v>13</v>
      </c>
      <c r="L92" s="6">
        <v>51265</v>
      </c>
    </row>
    <row r="93" spans="1:12" s="94" customFormat="1" ht="17.25" customHeight="1" x14ac:dyDescent="0.15">
      <c r="A93" s="7">
        <v>2025.06</v>
      </c>
      <c r="B93" s="6">
        <v>1</v>
      </c>
      <c r="C93" s="6">
        <v>1004</v>
      </c>
      <c r="D93" s="6">
        <v>1</v>
      </c>
      <c r="E93" s="6">
        <v>0</v>
      </c>
      <c r="F93" s="6">
        <v>0</v>
      </c>
      <c r="G93" s="6">
        <v>0</v>
      </c>
      <c r="H93" s="6">
        <v>1750</v>
      </c>
      <c r="I93" s="6">
        <v>1750</v>
      </c>
      <c r="J93" s="6">
        <v>-746</v>
      </c>
      <c r="K93" s="6">
        <v>14</v>
      </c>
      <c r="L93" s="6">
        <v>50520</v>
      </c>
    </row>
    <row r="94" spans="1:12" s="94" customFormat="1" ht="17.25" customHeight="1" x14ac:dyDescent="0.15">
      <c r="A94" s="7">
        <v>2025.07</v>
      </c>
      <c r="B94" s="6">
        <v>1</v>
      </c>
      <c r="C94" s="6">
        <v>749</v>
      </c>
      <c r="D94" s="6">
        <v>0</v>
      </c>
      <c r="E94" s="6">
        <v>0</v>
      </c>
      <c r="F94" s="6">
        <v>0</v>
      </c>
      <c r="G94" s="6">
        <v>0</v>
      </c>
      <c r="H94" s="6">
        <v>0</v>
      </c>
      <c r="I94" s="6">
        <v>0</v>
      </c>
      <c r="J94" s="6">
        <v>749</v>
      </c>
      <c r="K94" s="6">
        <v>15</v>
      </c>
      <c r="L94" s="6">
        <v>51269</v>
      </c>
    </row>
    <row r="95" spans="1:12" ht="17.25" customHeight="1" x14ac:dyDescent="0.15">
      <c r="A95" s="7" t="s">
        <v>308</v>
      </c>
      <c r="B95" s="6">
        <v>1</v>
      </c>
      <c r="C95" s="6">
        <v>8000</v>
      </c>
      <c r="D95" s="6">
        <v>4</v>
      </c>
      <c r="E95" s="6">
        <v>0</v>
      </c>
      <c r="F95" s="6">
        <v>7</v>
      </c>
      <c r="G95" s="6">
        <v>0</v>
      </c>
      <c r="H95" s="6">
        <v>9</v>
      </c>
      <c r="I95" s="6">
        <v>16</v>
      </c>
      <c r="J95" s="6">
        <v>7984</v>
      </c>
      <c r="K95" s="6">
        <v>15</v>
      </c>
      <c r="L95" s="6">
        <v>59253</v>
      </c>
    </row>
    <row r="96" spans="1:12" ht="17.25" customHeight="1" x14ac:dyDescent="0.15">
      <c r="A96" s="7" t="s">
        <v>309</v>
      </c>
      <c r="B96" s="6">
        <v>0</v>
      </c>
      <c r="C96" s="6">
        <v>0</v>
      </c>
      <c r="D96" s="6">
        <v>0</v>
      </c>
      <c r="E96" s="6">
        <v>0</v>
      </c>
      <c r="F96" s="6">
        <v>0</v>
      </c>
      <c r="G96" s="6">
        <v>0</v>
      </c>
      <c r="H96" s="6">
        <v>0</v>
      </c>
      <c r="I96" s="6">
        <v>0</v>
      </c>
      <c r="J96" s="6">
        <v>0</v>
      </c>
      <c r="K96" s="6">
        <v>15</v>
      </c>
      <c r="L96" s="6">
        <v>59253</v>
      </c>
    </row>
    <row r="97" spans="1:12" ht="17.25" customHeight="1" x14ac:dyDescent="0.15">
      <c r="A97" s="154" t="s">
        <v>307</v>
      </c>
      <c r="B97" s="6">
        <v>0</v>
      </c>
      <c r="C97" s="6">
        <v>0</v>
      </c>
      <c r="D97" s="6">
        <v>0</v>
      </c>
      <c r="E97" s="6">
        <v>0</v>
      </c>
      <c r="F97" s="6">
        <v>0</v>
      </c>
      <c r="G97" s="6">
        <v>0</v>
      </c>
      <c r="H97" s="6">
        <v>0</v>
      </c>
      <c r="I97" s="6">
        <v>0</v>
      </c>
      <c r="J97" s="6">
        <v>0</v>
      </c>
      <c r="K97" s="6">
        <v>15</v>
      </c>
      <c r="L97" s="6">
        <v>59253</v>
      </c>
    </row>
    <row r="98" spans="1:12" ht="17.25" customHeight="1" x14ac:dyDescent="0.15">
      <c r="A98" s="7" t="s">
        <v>310</v>
      </c>
      <c r="B98" s="6">
        <v>1</v>
      </c>
      <c r="C98" s="6">
        <v>4999</v>
      </c>
      <c r="D98" s="6">
        <v>0</v>
      </c>
      <c r="E98" s="6">
        <v>0</v>
      </c>
      <c r="F98" s="6">
        <v>0</v>
      </c>
      <c r="G98" s="6">
        <v>0</v>
      </c>
      <c r="H98" s="6">
        <v>0</v>
      </c>
      <c r="I98" s="6">
        <v>0</v>
      </c>
      <c r="J98" s="6">
        <v>4999</v>
      </c>
      <c r="K98" s="6">
        <v>16</v>
      </c>
      <c r="L98" s="6">
        <v>64253</v>
      </c>
    </row>
    <row r="99" spans="1:12" ht="17.25" hidden="1" customHeight="1" x14ac:dyDescent="0.15">
      <c r="A99" s="7">
        <v>2025.12</v>
      </c>
      <c r="B99" s="6"/>
      <c r="C99" s="6"/>
      <c r="D99" s="6"/>
      <c r="E99" s="6"/>
      <c r="F99" s="6"/>
      <c r="G99" s="6"/>
      <c r="H99" s="6"/>
      <c r="I99" s="6"/>
      <c r="J99" s="6"/>
      <c r="K99" s="6"/>
      <c r="L99" s="6"/>
    </row>
    <row r="100" spans="1:12" ht="17.25" hidden="1" customHeight="1" x14ac:dyDescent="0.15">
      <c r="A100" s="7">
        <v>2026.01</v>
      </c>
      <c r="B100" s="6"/>
      <c r="C100" s="6"/>
      <c r="D100" s="6"/>
      <c r="E100" s="6"/>
      <c r="F100" s="6"/>
      <c r="G100" s="6"/>
      <c r="H100" s="6"/>
      <c r="I100" s="6"/>
      <c r="J100" s="6"/>
      <c r="K100" s="6"/>
      <c r="L100" s="6"/>
    </row>
    <row r="101" spans="1:12" ht="17.25" hidden="1" customHeight="1" x14ac:dyDescent="0.15">
      <c r="A101" s="7">
        <v>2026.02</v>
      </c>
      <c r="B101" s="6"/>
      <c r="C101" s="6"/>
      <c r="D101" s="6"/>
      <c r="E101" s="6"/>
      <c r="F101" s="6"/>
      <c r="G101" s="6"/>
      <c r="H101" s="6"/>
      <c r="I101" s="6"/>
      <c r="J101" s="6"/>
      <c r="K101" s="6"/>
      <c r="L101" s="6"/>
    </row>
    <row r="102" spans="1:12" ht="17.25" hidden="1" customHeight="1" x14ac:dyDescent="0.15">
      <c r="A102" s="7">
        <v>2026.03</v>
      </c>
      <c r="B102" s="6"/>
      <c r="C102" s="6"/>
      <c r="D102" s="6"/>
      <c r="E102" s="6"/>
      <c r="F102" s="6"/>
      <c r="G102" s="6"/>
      <c r="H102" s="6"/>
      <c r="I102" s="6"/>
      <c r="J102" s="6"/>
      <c r="K102" s="6"/>
      <c r="L102" s="6"/>
    </row>
    <row r="103" spans="1:12" ht="17.25" customHeight="1" x14ac:dyDescent="0.15">
      <c r="B103" s="80" t="s">
        <v>5</v>
      </c>
      <c r="C103" s="3" t="s">
        <v>209</v>
      </c>
      <c r="H103" s="71"/>
      <c r="I103" s="71"/>
      <c r="J103" s="71"/>
    </row>
    <row r="104" spans="1:12" ht="17.25" customHeight="1" x14ac:dyDescent="0.15">
      <c r="B104" s="80"/>
      <c r="C104" s="81" t="s">
        <v>199</v>
      </c>
      <c r="H104" s="71"/>
      <c r="I104" s="71"/>
      <c r="J104" s="71"/>
    </row>
    <row r="105" spans="1:12" ht="17.25" customHeight="1" x14ac:dyDescent="0.15">
      <c r="B105" s="80"/>
      <c r="H105" s="71"/>
      <c r="I105" s="71"/>
      <c r="J105" s="71"/>
    </row>
    <row r="106" spans="1:12" ht="17.25" customHeight="1" x14ac:dyDescent="0.15">
      <c r="B106" s="84" t="s">
        <v>136</v>
      </c>
      <c r="C106" s="85" t="s">
        <v>140</v>
      </c>
      <c r="D106" s="97"/>
      <c r="G106" s="93"/>
    </row>
  </sheetData>
  <mergeCells count="5">
    <mergeCell ref="K3:L3"/>
    <mergeCell ref="I3:I4"/>
    <mergeCell ref="B3:C3"/>
    <mergeCell ref="D3:H3"/>
    <mergeCell ref="J3:J4"/>
  </mergeCells>
  <phoneticPr fontId="2"/>
  <printOptions horizontalCentered="1"/>
  <pageMargins left="0" right="0" top="0.39370078740157483" bottom="0" header="0.51181102362204722" footer="0.23622047244094491"/>
  <pageSetup paperSize="9" scale="90" orientation="landscape" r:id="rId1"/>
  <headerFooter alignWithMargins="0"/>
  <ignoredErrors>
    <ignoredError sqref="G12:H12 B12:E12" formulaRange="1"/>
    <ignoredError sqref="A19:A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5CC7-9E71-4A12-B0BA-290306A623B7}">
  <dimension ref="A1:AJ111"/>
  <sheetViews>
    <sheetView zoomScale="75" zoomScaleNormal="75" zoomScaleSheetLayoutView="75" workbookViewId="0">
      <pane xSplit="1" ySplit="4" topLeftCell="B80" activePane="bottomRight" state="frozen"/>
      <selection activeCell="A98" sqref="A98"/>
      <selection pane="topRight" activeCell="A98" sqref="A98"/>
      <selection pane="bottomLeft" activeCell="A98" sqref="A98"/>
      <selection pane="bottomRight" activeCell="A98" sqref="A98"/>
    </sheetView>
  </sheetViews>
  <sheetFormatPr defaultRowHeight="14.25" x14ac:dyDescent="0.15"/>
  <cols>
    <col min="1" max="1" width="16.125" style="81" customWidth="1"/>
    <col min="2" max="2" width="8.625" style="81" customWidth="1"/>
    <col min="3" max="3" width="18.125" style="81" customWidth="1"/>
    <col min="4" max="4" width="8.625" style="81" customWidth="1"/>
    <col min="5" max="5" width="17.75" style="81" customWidth="1"/>
    <col min="6" max="6" width="14.125" style="81" customWidth="1"/>
    <col min="7" max="7" width="15.375" style="81" customWidth="1"/>
    <col min="8" max="9" width="17.75" style="81" customWidth="1"/>
    <col min="10" max="10" width="9.125" style="81" customWidth="1"/>
    <col min="11" max="11" width="21.125" style="81" customWidth="1"/>
    <col min="12" max="12" width="0.75" style="82" customWidth="1"/>
    <col min="13" max="13" width="8.625" style="82" customWidth="1"/>
    <col min="14" max="14" width="18.125" style="82" customWidth="1"/>
    <col min="15" max="15" width="8.625" style="82" customWidth="1"/>
    <col min="16" max="16" width="17.75" style="82" customWidth="1"/>
    <col min="17" max="17" width="14.25" style="82" customWidth="1"/>
    <col min="18" max="18" width="15.625" style="82" customWidth="1"/>
    <col min="19" max="20" width="17.75" style="82" customWidth="1"/>
    <col min="21" max="21" width="9.125" style="82" customWidth="1"/>
    <col min="22" max="22" width="21.125" style="82" customWidth="1"/>
    <col min="23" max="23" width="0.75" style="82" customWidth="1"/>
    <col min="24" max="24" width="8.625" style="82" customWidth="1"/>
    <col min="25" max="25" width="17.75" style="82" customWidth="1"/>
    <col min="26" max="26" width="8.625" style="82" customWidth="1"/>
    <col min="27" max="27" width="17.75" style="82" customWidth="1"/>
    <col min="28" max="28" width="14.125" style="82" customWidth="1"/>
    <col min="29" max="29" width="15.625" style="82" customWidth="1"/>
    <col min="30" max="31" width="17.75" style="82" customWidth="1"/>
    <col min="32" max="32" width="9.125" style="82" customWidth="1"/>
    <col min="33" max="33" width="21.125" style="82" customWidth="1"/>
    <col min="34" max="16384" width="9" style="82"/>
  </cols>
  <sheetData>
    <row r="1" spans="1:33" s="3" customFormat="1" ht="17.25" customHeight="1" x14ac:dyDescent="0.15">
      <c r="A1" s="71"/>
      <c r="B1" s="3" t="s">
        <v>10</v>
      </c>
      <c r="C1" s="71"/>
      <c r="D1" s="13"/>
      <c r="J1" s="3" t="s">
        <v>0</v>
      </c>
      <c r="K1" s="3" t="s">
        <v>0</v>
      </c>
      <c r="M1" s="3" t="s">
        <v>11</v>
      </c>
      <c r="O1" s="13"/>
      <c r="U1" s="3" t="s">
        <v>0</v>
      </c>
      <c r="V1" s="3" t="s">
        <v>0</v>
      </c>
      <c r="X1" s="3" t="s">
        <v>12</v>
      </c>
      <c r="Y1" s="13"/>
      <c r="Z1" s="13"/>
      <c r="AF1" s="3" t="s">
        <v>0</v>
      </c>
      <c r="AG1" s="3" t="s">
        <v>0</v>
      </c>
    </row>
    <row r="2" spans="1:33" s="26" customFormat="1" ht="17.25" customHeight="1" x14ac:dyDescent="0.25">
      <c r="B2" s="39" t="s">
        <v>63</v>
      </c>
      <c r="D2" s="27"/>
      <c r="E2" s="28"/>
      <c r="F2" s="28"/>
      <c r="G2" s="28"/>
      <c r="M2" s="39" t="s">
        <v>64</v>
      </c>
      <c r="O2" s="29"/>
      <c r="X2" s="39" t="s">
        <v>65</v>
      </c>
      <c r="Y2" s="29"/>
      <c r="Z2" s="29"/>
    </row>
    <row r="3" spans="1:33" s="3" customFormat="1" ht="40.5" customHeight="1" x14ac:dyDescent="0.15">
      <c r="A3" s="67" t="s">
        <v>195</v>
      </c>
      <c r="B3" s="170" t="s">
        <v>28</v>
      </c>
      <c r="C3" s="171"/>
      <c r="D3" s="168" t="s">
        <v>29</v>
      </c>
      <c r="E3" s="169"/>
      <c r="F3" s="169"/>
      <c r="G3" s="169"/>
      <c r="H3" s="172" t="s">
        <v>43</v>
      </c>
      <c r="I3" s="172" t="s">
        <v>30</v>
      </c>
      <c r="J3" s="166" t="s">
        <v>31</v>
      </c>
      <c r="K3" s="167"/>
      <c r="L3" s="1"/>
      <c r="M3" s="166" t="s">
        <v>28</v>
      </c>
      <c r="N3" s="167"/>
      <c r="O3" s="166" t="s">
        <v>29</v>
      </c>
      <c r="P3" s="167"/>
      <c r="Q3" s="167"/>
      <c r="R3" s="167"/>
      <c r="S3" s="166" t="s">
        <v>43</v>
      </c>
      <c r="T3" s="166" t="s">
        <v>30</v>
      </c>
      <c r="U3" s="166" t="s">
        <v>31</v>
      </c>
      <c r="V3" s="167"/>
      <c r="W3" s="1"/>
      <c r="X3" s="166" t="s">
        <v>28</v>
      </c>
      <c r="Y3" s="167"/>
      <c r="Z3" s="166" t="s">
        <v>29</v>
      </c>
      <c r="AA3" s="167"/>
      <c r="AB3" s="167"/>
      <c r="AC3" s="167"/>
      <c r="AD3" s="166" t="s">
        <v>43</v>
      </c>
      <c r="AE3" s="166" t="s">
        <v>30</v>
      </c>
      <c r="AF3" s="166" t="s">
        <v>31</v>
      </c>
      <c r="AG3" s="167"/>
    </row>
    <row r="4" spans="1:33" s="54" customFormat="1" ht="41.25" customHeight="1" x14ac:dyDescent="0.15">
      <c r="A4" s="22" t="s">
        <v>25</v>
      </c>
      <c r="B4" s="23" t="s">
        <v>32</v>
      </c>
      <c r="C4" s="24" t="s">
        <v>33</v>
      </c>
      <c r="D4" s="24" t="s">
        <v>32</v>
      </c>
      <c r="E4" s="24" t="s">
        <v>39</v>
      </c>
      <c r="F4" s="24" t="s">
        <v>34</v>
      </c>
      <c r="G4" s="24" t="s">
        <v>35</v>
      </c>
      <c r="H4" s="173"/>
      <c r="I4" s="174"/>
      <c r="J4" s="21" t="s">
        <v>32</v>
      </c>
      <c r="K4" s="21" t="s">
        <v>36</v>
      </c>
      <c r="L4" s="1"/>
      <c r="M4" s="21" t="s">
        <v>32</v>
      </c>
      <c r="N4" s="21" t="s">
        <v>33</v>
      </c>
      <c r="O4" s="21" t="s">
        <v>32</v>
      </c>
      <c r="P4" s="21" t="s">
        <v>39</v>
      </c>
      <c r="Q4" s="21" t="s">
        <v>34</v>
      </c>
      <c r="R4" s="21" t="s">
        <v>35</v>
      </c>
      <c r="S4" s="177"/>
      <c r="T4" s="178"/>
      <c r="U4" s="21" t="s">
        <v>32</v>
      </c>
      <c r="V4" s="21" t="s">
        <v>36</v>
      </c>
      <c r="W4" s="1"/>
      <c r="X4" s="21" t="s">
        <v>32</v>
      </c>
      <c r="Y4" s="21" t="s">
        <v>33</v>
      </c>
      <c r="Z4" s="21" t="s">
        <v>32</v>
      </c>
      <c r="AA4" s="21" t="s">
        <v>39</v>
      </c>
      <c r="AB4" s="21" t="s">
        <v>34</v>
      </c>
      <c r="AC4" s="21" t="s">
        <v>35</v>
      </c>
      <c r="AD4" s="177"/>
      <c r="AE4" s="178"/>
      <c r="AF4" s="21" t="s">
        <v>32</v>
      </c>
      <c r="AG4" s="21" t="s">
        <v>36</v>
      </c>
    </row>
    <row r="5" spans="1:33" s="55" customFormat="1" ht="17.25" customHeight="1" x14ac:dyDescent="0.15">
      <c r="A5" s="44" t="s">
        <v>26</v>
      </c>
      <c r="B5" s="75"/>
      <c r="C5" s="75"/>
      <c r="D5" s="75"/>
      <c r="E5" s="75"/>
      <c r="F5" s="75"/>
      <c r="G5" s="75"/>
      <c r="H5" s="75"/>
      <c r="I5" s="75"/>
      <c r="J5" s="75"/>
      <c r="K5" s="75"/>
      <c r="L5" s="16"/>
      <c r="M5" s="43"/>
      <c r="N5" s="43"/>
      <c r="O5" s="43"/>
      <c r="P5" s="43"/>
      <c r="Q5" s="43"/>
      <c r="R5" s="43"/>
      <c r="S5" s="96"/>
      <c r="T5" s="96"/>
      <c r="U5" s="43"/>
      <c r="V5" s="50"/>
      <c r="W5" s="16"/>
      <c r="X5" s="43"/>
      <c r="Y5" s="43"/>
      <c r="Z5" s="43"/>
      <c r="AA5" s="43"/>
      <c r="AB5" s="43"/>
      <c r="AC5" s="43"/>
      <c r="AD5" s="96"/>
      <c r="AE5" s="96"/>
      <c r="AF5" s="43"/>
      <c r="AG5" s="50"/>
    </row>
    <row r="6" spans="1:33" s="55" customFormat="1" ht="17.25" customHeight="1" x14ac:dyDescent="0.15">
      <c r="A6" s="7" t="s">
        <v>249</v>
      </c>
      <c r="B6" s="6">
        <f>SUM(B28:B39)</f>
        <v>40</v>
      </c>
      <c r="C6" s="6">
        <f t="shared" ref="C6:I6" si="0">SUM(C28:C39)</f>
        <v>1003740</v>
      </c>
      <c r="D6" s="6">
        <f t="shared" si="0"/>
        <v>52</v>
      </c>
      <c r="E6" s="6">
        <f t="shared" si="0"/>
        <v>2145680</v>
      </c>
      <c r="F6" s="6">
        <f t="shared" si="0"/>
        <v>0</v>
      </c>
      <c r="G6" s="6">
        <f t="shared" si="0"/>
        <v>0</v>
      </c>
      <c r="H6" s="6">
        <f t="shared" si="0"/>
        <v>2145680</v>
      </c>
      <c r="I6" s="6">
        <f t="shared" si="0"/>
        <v>-1141940</v>
      </c>
      <c r="J6" s="6">
        <f>J39</f>
        <v>226</v>
      </c>
      <c r="K6" s="6">
        <f>K39</f>
        <v>6133670</v>
      </c>
      <c r="L6" s="62"/>
      <c r="M6" s="6">
        <f>SUM(M28:M39)</f>
        <v>0</v>
      </c>
      <c r="N6" s="6">
        <f t="shared" ref="N6:T6" si="1">SUM(N28:N39)</f>
        <v>0</v>
      </c>
      <c r="O6" s="6">
        <f t="shared" si="1"/>
        <v>0</v>
      </c>
      <c r="P6" s="6">
        <f t="shared" si="1"/>
        <v>0</v>
      </c>
      <c r="Q6" s="6">
        <f t="shared" si="1"/>
        <v>0</v>
      </c>
      <c r="R6" s="6">
        <f t="shared" si="1"/>
        <v>0</v>
      </c>
      <c r="S6" s="6">
        <f t="shared" si="1"/>
        <v>0</v>
      </c>
      <c r="T6" s="6">
        <f t="shared" si="1"/>
        <v>0</v>
      </c>
      <c r="U6" s="6">
        <f>U39</f>
        <v>0</v>
      </c>
      <c r="V6" s="6">
        <f>V39</f>
        <v>0</v>
      </c>
      <c r="W6" s="62"/>
      <c r="X6" s="6">
        <f>SUM(X28:X39)</f>
        <v>40</v>
      </c>
      <c r="Y6" s="6">
        <f t="shared" ref="Y6:AE6" si="2">SUM(Y28:Y39)</f>
        <v>1003740</v>
      </c>
      <c r="Z6" s="6">
        <f t="shared" si="2"/>
        <v>52</v>
      </c>
      <c r="AA6" s="6">
        <f t="shared" si="2"/>
        <v>2145680</v>
      </c>
      <c r="AB6" s="6">
        <f t="shared" si="2"/>
        <v>0</v>
      </c>
      <c r="AC6" s="6">
        <f t="shared" si="2"/>
        <v>0</v>
      </c>
      <c r="AD6" s="6">
        <f t="shared" si="2"/>
        <v>2145680</v>
      </c>
      <c r="AE6" s="6">
        <f t="shared" si="2"/>
        <v>-1141940</v>
      </c>
      <c r="AF6" s="6">
        <f>AF39</f>
        <v>226</v>
      </c>
      <c r="AG6" s="6">
        <f>AG39</f>
        <v>6133670</v>
      </c>
    </row>
    <row r="7" spans="1:33" s="55" customFormat="1" ht="17.25" customHeight="1" x14ac:dyDescent="0.15">
      <c r="A7" s="7" t="s">
        <v>265</v>
      </c>
      <c r="B7" s="6">
        <f>SUM(B40:B51)</f>
        <v>40</v>
      </c>
      <c r="C7" s="6">
        <f t="shared" ref="C7:I7" si="3">SUM(C40:C51)</f>
        <v>1007330</v>
      </c>
      <c r="D7" s="6">
        <f t="shared" si="3"/>
        <v>49</v>
      </c>
      <c r="E7" s="6">
        <f t="shared" si="3"/>
        <v>1652360</v>
      </c>
      <c r="F7" s="6">
        <f t="shared" si="3"/>
        <v>0</v>
      </c>
      <c r="G7" s="6">
        <f t="shared" si="3"/>
        <v>0</v>
      </c>
      <c r="H7" s="6">
        <f t="shared" si="3"/>
        <v>1652360</v>
      </c>
      <c r="I7" s="6">
        <f t="shared" si="3"/>
        <v>-645030</v>
      </c>
      <c r="J7" s="6">
        <f>J51</f>
        <v>217</v>
      </c>
      <c r="K7" s="6">
        <f>K51</f>
        <v>5488640</v>
      </c>
      <c r="L7" s="62"/>
      <c r="M7" s="6">
        <f>SUM(M40:M51)</f>
        <v>0</v>
      </c>
      <c r="N7" s="6">
        <f t="shared" ref="N7:T7" si="4">SUM(N40:N51)</f>
        <v>0</v>
      </c>
      <c r="O7" s="6">
        <f t="shared" si="4"/>
        <v>0</v>
      </c>
      <c r="P7" s="6">
        <f t="shared" si="4"/>
        <v>0</v>
      </c>
      <c r="Q7" s="6">
        <f t="shared" si="4"/>
        <v>0</v>
      </c>
      <c r="R7" s="6">
        <f t="shared" si="4"/>
        <v>0</v>
      </c>
      <c r="S7" s="6">
        <f t="shared" si="4"/>
        <v>0</v>
      </c>
      <c r="T7" s="6">
        <f t="shared" si="4"/>
        <v>0</v>
      </c>
      <c r="U7" s="6">
        <f>U51</f>
        <v>0</v>
      </c>
      <c r="V7" s="6">
        <f>V51</f>
        <v>0</v>
      </c>
      <c r="W7" s="62"/>
      <c r="X7" s="6">
        <f>SUM(X40:X51)</f>
        <v>40</v>
      </c>
      <c r="Y7" s="6">
        <f t="shared" ref="Y7:AE7" si="5">SUM(Y40:Y51)</f>
        <v>1007330</v>
      </c>
      <c r="Z7" s="6">
        <f t="shared" si="5"/>
        <v>49</v>
      </c>
      <c r="AA7" s="6">
        <f t="shared" si="5"/>
        <v>1652360</v>
      </c>
      <c r="AB7" s="6">
        <f t="shared" si="5"/>
        <v>0</v>
      </c>
      <c r="AC7" s="6">
        <f t="shared" si="5"/>
        <v>0</v>
      </c>
      <c r="AD7" s="6">
        <f t="shared" si="5"/>
        <v>1652360</v>
      </c>
      <c r="AE7" s="6">
        <f t="shared" si="5"/>
        <v>-645030</v>
      </c>
      <c r="AF7" s="6">
        <f>AF51</f>
        <v>217</v>
      </c>
      <c r="AG7" s="6">
        <f>AG51</f>
        <v>5488640</v>
      </c>
    </row>
    <row r="8" spans="1:33" s="55" customFormat="1" ht="17.25" customHeight="1" x14ac:dyDescent="0.15">
      <c r="A8" s="7" t="s">
        <v>284</v>
      </c>
      <c r="B8" s="6">
        <f>SUM(B52:B63)</f>
        <v>40</v>
      </c>
      <c r="C8" s="6">
        <f t="shared" ref="C8:I8" si="6">SUM(C52:C63)</f>
        <v>983680</v>
      </c>
      <c r="D8" s="6">
        <f t="shared" si="6"/>
        <v>49</v>
      </c>
      <c r="E8" s="6">
        <f t="shared" si="6"/>
        <v>1405950</v>
      </c>
      <c r="F8" s="6">
        <f t="shared" si="6"/>
        <v>0</v>
      </c>
      <c r="G8" s="6">
        <f t="shared" si="6"/>
        <v>0</v>
      </c>
      <c r="H8" s="6">
        <f t="shared" si="6"/>
        <v>1405950</v>
      </c>
      <c r="I8" s="6">
        <f t="shared" si="6"/>
        <v>-422270</v>
      </c>
      <c r="J8" s="6">
        <f>J63</f>
        <v>208</v>
      </c>
      <c r="K8" s="6">
        <f>K63</f>
        <v>5066370</v>
      </c>
      <c r="L8" s="62"/>
      <c r="M8" s="6">
        <f>SUM(M52:M63)</f>
        <v>0</v>
      </c>
      <c r="N8" s="6">
        <f t="shared" ref="N8:T8" si="7">SUM(N52:N63)</f>
        <v>0</v>
      </c>
      <c r="O8" s="6">
        <f t="shared" si="7"/>
        <v>0</v>
      </c>
      <c r="P8" s="6">
        <f t="shared" si="7"/>
        <v>0</v>
      </c>
      <c r="Q8" s="6">
        <f t="shared" si="7"/>
        <v>0</v>
      </c>
      <c r="R8" s="6">
        <f t="shared" si="7"/>
        <v>0</v>
      </c>
      <c r="S8" s="6">
        <f t="shared" si="7"/>
        <v>0</v>
      </c>
      <c r="T8" s="6">
        <f t="shared" si="7"/>
        <v>0</v>
      </c>
      <c r="U8" s="6">
        <f>U63</f>
        <v>0</v>
      </c>
      <c r="V8" s="6">
        <f>V63</f>
        <v>0</v>
      </c>
      <c r="W8" s="62"/>
      <c r="X8" s="6">
        <f>SUM(X52:X63)</f>
        <v>40</v>
      </c>
      <c r="Y8" s="6">
        <f t="shared" ref="Y8:AE8" si="8">SUM(Y52:Y63)</f>
        <v>983680</v>
      </c>
      <c r="Z8" s="6">
        <f t="shared" si="8"/>
        <v>49</v>
      </c>
      <c r="AA8" s="6">
        <f t="shared" si="8"/>
        <v>1405950</v>
      </c>
      <c r="AB8" s="6">
        <f t="shared" si="8"/>
        <v>0</v>
      </c>
      <c r="AC8" s="6">
        <f t="shared" si="8"/>
        <v>0</v>
      </c>
      <c r="AD8" s="6">
        <f t="shared" si="8"/>
        <v>1405950</v>
      </c>
      <c r="AE8" s="6">
        <f t="shared" si="8"/>
        <v>-422270</v>
      </c>
      <c r="AF8" s="6">
        <f>AF63</f>
        <v>208</v>
      </c>
      <c r="AG8" s="6">
        <f>AG63</f>
        <v>5066370</v>
      </c>
    </row>
    <row r="9" spans="1:33" s="55" customFormat="1" ht="17.25" customHeight="1" x14ac:dyDescent="0.15">
      <c r="A9" s="7" t="s">
        <v>296</v>
      </c>
      <c r="B9" s="6">
        <f>SUM(B64:B75)</f>
        <v>40</v>
      </c>
      <c r="C9" s="6">
        <f t="shared" ref="C9:I9" si="9">SUM(C64:C75)</f>
        <v>896900</v>
      </c>
      <c r="D9" s="6">
        <f t="shared" si="9"/>
        <v>49</v>
      </c>
      <c r="E9" s="6">
        <f t="shared" si="9"/>
        <v>1260350</v>
      </c>
      <c r="F9" s="6">
        <f t="shared" si="9"/>
        <v>0</v>
      </c>
      <c r="G9" s="6">
        <f t="shared" si="9"/>
        <v>0</v>
      </c>
      <c r="H9" s="6">
        <f t="shared" si="9"/>
        <v>1260350</v>
      </c>
      <c r="I9" s="6">
        <f t="shared" si="9"/>
        <v>-363450</v>
      </c>
      <c r="J9" s="6">
        <f>J75</f>
        <v>199</v>
      </c>
      <c r="K9" s="6">
        <f>K75</f>
        <v>4702920</v>
      </c>
      <c r="L9" s="62"/>
      <c r="M9" s="6">
        <f>SUM(M64:M75)</f>
        <v>0</v>
      </c>
      <c r="N9" s="6">
        <f t="shared" ref="N9:T9" si="10">SUM(N64:N75)</f>
        <v>0</v>
      </c>
      <c r="O9" s="6">
        <f t="shared" si="10"/>
        <v>0</v>
      </c>
      <c r="P9" s="6">
        <f t="shared" si="10"/>
        <v>0</v>
      </c>
      <c r="Q9" s="6">
        <f t="shared" si="10"/>
        <v>0</v>
      </c>
      <c r="R9" s="6">
        <f t="shared" si="10"/>
        <v>0</v>
      </c>
      <c r="S9" s="6">
        <f t="shared" si="10"/>
        <v>0</v>
      </c>
      <c r="T9" s="6">
        <f t="shared" si="10"/>
        <v>0</v>
      </c>
      <c r="U9" s="6">
        <f>U75</f>
        <v>0</v>
      </c>
      <c r="V9" s="6">
        <f>V75</f>
        <v>0</v>
      </c>
      <c r="W9" s="62"/>
      <c r="X9" s="6">
        <f>SUM(X64:X75)</f>
        <v>40</v>
      </c>
      <c r="Y9" s="6">
        <f t="shared" ref="Y9:AE9" si="11">SUM(Y64:Y75)</f>
        <v>896900</v>
      </c>
      <c r="Z9" s="6">
        <f t="shared" si="11"/>
        <v>49</v>
      </c>
      <c r="AA9" s="6">
        <f t="shared" si="11"/>
        <v>1260350</v>
      </c>
      <c r="AB9" s="6">
        <f t="shared" si="11"/>
        <v>0</v>
      </c>
      <c r="AC9" s="6">
        <f t="shared" si="11"/>
        <v>0</v>
      </c>
      <c r="AD9" s="6">
        <f t="shared" si="11"/>
        <v>1260350</v>
      </c>
      <c r="AE9" s="6">
        <f t="shared" si="11"/>
        <v>-363450</v>
      </c>
      <c r="AF9" s="6">
        <f>AF75</f>
        <v>199</v>
      </c>
      <c r="AG9" s="6">
        <f>AG75</f>
        <v>4702920</v>
      </c>
    </row>
    <row r="10" spans="1:33" s="55" customFormat="1" ht="17.25" customHeight="1" x14ac:dyDescent="0.15">
      <c r="A10" s="7" t="s">
        <v>302</v>
      </c>
      <c r="B10" s="6">
        <f t="shared" ref="B10:I10" si="12">SUM(B76:B87)</f>
        <v>40</v>
      </c>
      <c r="C10" s="6">
        <f t="shared" si="12"/>
        <v>824070</v>
      </c>
      <c r="D10" s="6">
        <f t="shared" si="12"/>
        <v>42</v>
      </c>
      <c r="E10" s="6">
        <f t="shared" si="12"/>
        <v>1046370</v>
      </c>
      <c r="F10" s="6">
        <f t="shared" si="12"/>
        <v>0</v>
      </c>
      <c r="G10" s="6">
        <f t="shared" si="12"/>
        <v>0</v>
      </c>
      <c r="H10" s="6">
        <f t="shared" si="12"/>
        <v>1046370</v>
      </c>
      <c r="I10" s="6">
        <f t="shared" si="12"/>
        <v>-222300</v>
      </c>
      <c r="J10" s="6">
        <f>J87</f>
        <v>197</v>
      </c>
      <c r="K10" s="6">
        <f>K87</f>
        <v>4480620</v>
      </c>
      <c r="L10" s="62"/>
      <c r="M10" s="6">
        <f t="shared" ref="M10:T10" si="13">SUM(M76:M87)</f>
        <v>0</v>
      </c>
      <c r="N10" s="6">
        <f t="shared" si="13"/>
        <v>0</v>
      </c>
      <c r="O10" s="6">
        <f t="shared" si="13"/>
        <v>0</v>
      </c>
      <c r="P10" s="6">
        <f t="shared" si="13"/>
        <v>0</v>
      </c>
      <c r="Q10" s="6">
        <f t="shared" si="13"/>
        <v>0</v>
      </c>
      <c r="R10" s="6">
        <f t="shared" si="13"/>
        <v>0</v>
      </c>
      <c r="S10" s="6">
        <f t="shared" si="13"/>
        <v>0</v>
      </c>
      <c r="T10" s="6">
        <f t="shared" si="13"/>
        <v>0</v>
      </c>
      <c r="U10" s="6">
        <f>U87</f>
        <v>0</v>
      </c>
      <c r="V10" s="6">
        <f>V87</f>
        <v>0</v>
      </c>
      <c r="W10" s="62"/>
      <c r="X10" s="6">
        <f t="shared" ref="X10:AE10" si="14">SUM(X76:X87)</f>
        <v>40</v>
      </c>
      <c r="Y10" s="6">
        <f t="shared" si="14"/>
        <v>824070</v>
      </c>
      <c r="Z10" s="6">
        <f t="shared" si="14"/>
        <v>42</v>
      </c>
      <c r="AA10" s="6">
        <f t="shared" si="14"/>
        <v>1046370</v>
      </c>
      <c r="AB10" s="6">
        <f t="shared" si="14"/>
        <v>0</v>
      </c>
      <c r="AC10" s="6">
        <f t="shared" si="14"/>
        <v>0</v>
      </c>
      <c r="AD10" s="6">
        <f t="shared" si="14"/>
        <v>1046370</v>
      </c>
      <c r="AE10" s="6">
        <f t="shared" si="14"/>
        <v>-222300</v>
      </c>
      <c r="AF10" s="6">
        <f>AF87</f>
        <v>197</v>
      </c>
      <c r="AG10" s="6">
        <f>AG87</f>
        <v>4480620</v>
      </c>
    </row>
    <row r="11" spans="1:33" s="55" customFormat="1" ht="17.25" customHeight="1" x14ac:dyDescent="0.15">
      <c r="A11" s="44"/>
      <c r="B11" s="75"/>
      <c r="C11" s="75"/>
      <c r="D11" s="75"/>
      <c r="E11" s="75"/>
      <c r="F11" s="75"/>
      <c r="G11" s="75"/>
      <c r="H11" s="75"/>
      <c r="I11" s="75"/>
      <c r="J11" s="75"/>
      <c r="K11" s="75"/>
      <c r="L11" s="16"/>
      <c r="M11" s="61"/>
      <c r="N11" s="61"/>
      <c r="O11" s="43"/>
      <c r="P11" s="43"/>
      <c r="Q11" s="43"/>
      <c r="R11" s="43"/>
      <c r="S11" s="96"/>
      <c r="T11" s="96"/>
      <c r="U11" s="43"/>
      <c r="V11" s="50"/>
      <c r="W11" s="16"/>
      <c r="X11" s="43"/>
      <c r="Y11" s="43"/>
      <c r="Z11" s="43"/>
      <c r="AA11" s="43"/>
      <c r="AB11" s="43"/>
      <c r="AC11" s="43"/>
      <c r="AD11" s="96"/>
      <c r="AE11" s="96"/>
      <c r="AF11" s="43"/>
      <c r="AG11" s="50"/>
    </row>
    <row r="12" spans="1:33" s="55" customFormat="1" ht="17.25" customHeight="1" x14ac:dyDescent="0.15">
      <c r="A12" s="7" t="s">
        <v>172</v>
      </c>
      <c r="B12" s="6">
        <f>SUM(B19:B30)</f>
        <v>40</v>
      </c>
      <c r="C12" s="6">
        <f t="shared" ref="C12:I12" si="15">SUM(C19:C30)</f>
        <v>1116340</v>
      </c>
      <c r="D12" s="6">
        <f t="shared" si="15"/>
        <v>49</v>
      </c>
      <c r="E12" s="6">
        <f t="shared" si="15"/>
        <v>2184430</v>
      </c>
      <c r="F12" s="6">
        <f t="shared" si="15"/>
        <v>0</v>
      </c>
      <c r="G12" s="6">
        <f t="shared" si="15"/>
        <v>0</v>
      </c>
      <c r="H12" s="6">
        <f t="shared" si="15"/>
        <v>2184430</v>
      </c>
      <c r="I12" s="6">
        <f t="shared" si="15"/>
        <v>-1068090</v>
      </c>
      <c r="J12" s="6">
        <f>J30</f>
        <v>235</v>
      </c>
      <c r="K12" s="6">
        <f>K30</f>
        <v>6931290</v>
      </c>
      <c r="L12" s="62"/>
      <c r="M12" s="6">
        <f t="shared" ref="M12:T12" si="16">SUM(M19:M30)</f>
        <v>0</v>
      </c>
      <c r="N12" s="6">
        <f t="shared" si="16"/>
        <v>0</v>
      </c>
      <c r="O12" s="6">
        <f t="shared" si="16"/>
        <v>0</v>
      </c>
      <c r="P12" s="6">
        <f t="shared" si="16"/>
        <v>0</v>
      </c>
      <c r="Q12" s="6">
        <f t="shared" si="16"/>
        <v>0</v>
      </c>
      <c r="R12" s="6">
        <f t="shared" si="16"/>
        <v>0</v>
      </c>
      <c r="S12" s="6">
        <f t="shared" si="16"/>
        <v>0</v>
      </c>
      <c r="T12" s="6">
        <f t="shared" si="16"/>
        <v>0</v>
      </c>
      <c r="U12" s="6">
        <f>U30</f>
        <v>0</v>
      </c>
      <c r="V12" s="6">
        <f>V30</f>
        <v>0</v>
      </c>
      <c r="W12" s="62"/>
      <c r="X12" s="6">
        <f t="shared" ref="X12:AE12" si="17">SUM(X19:X30)</f>
        <v>40</v>
      </c>
      <c r="Y12" s="6">
        <f t="shared" si="17"/>
        <v>1116340</v>
      </c>
      <c r="Z12" s="6">
        <f t="shared" si="17"/>
        <v>49</v>
      </c>
      <c r="AA12" s="6">
        <f t="shared" si="17"/>
        <v>2184430</v>
      </c>
      <c r="AB12" s="6">
        <f t="shared" si="17"/>
        <v>0</v>
      </c>
      <c r="AC12" s="6">
        <f t="shared" si="17"/>
        <v>0</v>
      </c>
      <c r="AD12" s="6">
        <f t="shared" si="17"/>
        <v>2184430</v>
      </c>
      <c r="AE12" s="6">
        <f t="shared" si="17"/>
        <v>-1068090</v>
      </c>
      <c r="AF12" s="6">
        <f>AF30</f>
        <v>235</v>
      </c>
      <c r="AG12" s="6">
        <f>AG30</f>
        <v>6931290</v>
      </c>
    </row>
    <row r="13" spans="1:33" s="55" customFormat="1" ht="17.25" customHeight="1" x14ac:dyDescent="0.15">
      <c r="A13" s="7" t="s">
        <v>251</v>
      </c>
      <c r="B13" s="6">
        <f>SUM(B31:B42)</f>
        <v>40</v>
      </c>
      <c r="C13" s="6">
        <f t="shared" ref="C13:I13" si="18">SUM(C31:C42)</f>
        <v>1016180</v>
      </c>
      <c r="D13" s="6">
        <f t="shared" si="18"/>
        <v>52</v>
      </c>
      <c r="E13" s="6">
        <f t="shared" si="18"/>
        <v>2026030</v>
      </c>
      <c r="F13" s="6">
        <f t="shared" si="18"/>
        <v>0</v>
      </c>
      <c r="G13" s="6">
        <f t="shared" si="18"/>
        <v>0</v>
      </c>
      <c r="H13" s="6">
        <f t="shared" si="18"/>
        <v>2026030</v>
      </c>
      <c r="I13" s="6">
        <f t="shared" si="18"/>
        <v>-1009850</v>
      </c>
      <c r="J13" s="6">
        <f>J42</f>
        <v>223</v>
      </c>
      <c r="K13" s="6">
        <f>K42</f>
        <v>5921440</v>
      </c>
      <c r="L13" s="62"/>
      <c r="M13" s="6">
        <f>SUM(M31:M42)</f>
        <v>0</v>
      </c>
      <c r="N13" s="6">
        <f t="shared" ref="N13:T13" si="19">SUM(N31:N42)</f>
        <v>0</v>
      </c>
      <c r="O13" s="6">
        <f t="shared" si="19"/>
        <v>0</v>
      </c>
      <c r="P13" s="6">
        <f t="shared" si="19"/>
        <v>0</v>
      </c>
      <c r="Q13" s="6">
        <f t="shared" si="19"/>
        <v>0</v>
      </c>
      <c r="R13" s="6">
        <f t="shared" si="19"/>
        <v>0</v>
      </c>
      <c r="S13" s="6">
        <f t="shared" si="19"/>
        <v>0</v>
      </c>
      <c r="T13" s="6">
        <f t="shared" si="19"/>
        <v>0</v>
      </c>
      <c r="U13" s="6">
        <f>U42</f>
        <v>0</v>
      </c>
      <c r="V13" s="6">
        <f>V42</f>
        <v>0</v>
      </c>
      <c r="W13" s="62"/>
      <c r="X13" s="6">
        <f>SUM(X31:X42)</f>
        <v>40</v>
      </c>
      <c r="Y13" s="6">
        <f t="shared" ref="Y13:AE13" si="20">SUM(Y31:Y42)</f>
        <v>1016180</v>
      </c>
      <c r="Z13" s="6">
        <f t="shared" si="20"/>
        <v>52</v>
      </c>
      <c r="AA13" s="6">
        <f t="shared" si="20"/>
        <v>2026030</v>
      </c>
      <c r="AB13" s="6">
        <f t="shared" si="20"/>
        <v>0</v>
      </c>
      <c r="AC13" s="6">
        <f t="shared" si="20"/>
        <v>0</v>
      </c>
      <c r="AD13" s="6">
        <f t="shared" si="20"/>
        <v>2026030</v>
      </c>
      <c r="AE13" s="6">
        <f t="shared" si="20"/>
        <v>-1009850</v>
      </c>
      <c r="AF13" s="6">
        <f>AF42</f>
        <v>223</v>
      </c>
      <c r="AG13" s="6">
        <f>AG42</f>
        <v>5921440</v>
      </c>
    </row>
    <row r="14" spans="1:33" s="55" customFormat="1" ht="17.25" customHeight="1" x14ac:dyDescent="0.15">
      <c r="A14" s="7" t="s">
        <v>266</v>
      </c>
      <c r="B14" s="6">
        <f t="shared" ref="B14:I14" si="21">SUM(B43:B54)</f>
        <v>40</v>
      </c>
      <c r="C14" s="6">
        <f t="shared" si="21"/>
        <v>988990</v>
      </c>
      <c r="D14" s="6">
        <f t="shared" si="21"/>
        <v>48</v>
      </c>
      <c r="E14" s="6">
        <f t="shared" si="21"/>
        <v>1580490</v>
      </c>
      <c r="F14" s="6">
        <f t="shared" si="21"/>
        <v>0</v>
      </c>
      <c r="G14" s="6">
        <f t="shared" si="21"/>
        <v>0</v>
      </c>
      <c r="H14" s="6">
        <f t="shared" si="21"/>
        <v>1580490</v>
      </c>
      <c r="I14" s="6">
        <f t="shared" si="21"/>
        <v>-591500</v>
      </c>
      <c r="J14" s="6">
        <f>J54</f>
        <v>215</v>
      </c>
      <c r="K14" s="6">
        <f>K54</f>
        <v>5329940</v>
      </c>
      <c r="L14" s="62"/>
      <c r="M14" s="6">
        <f t="shared" ref="M14:T14" si="22">SUM(M43:M54)</f>
        <v>0</v>
      </c>
      <c r="N14" s="6">
        <f t="shared" si="22"/>
        <v>0</v>
      </c>
      <c r="O14" s="6">
        <f t="shared" si="22"/>
        <v>0</v>
      </c>
      <c r="P14" s="6">
        <f t="shared" si="22"/>
        <v>0</v>
      </c>
      <c r="Q14" s="6">
        <f t="shared" si="22"/>
        <v>0</v>
      </c>
      <c r="R14" s="6">
        <f t="shared" si="22"/>
        <v>0</v>
      </c>
      <c r="S14" s="6">
        <f t="shared" si="22"/>
        <v>0</v>
      </c>
      <c r="T14" s="6">
        <f t="shared" si="22"/>
        <v>0</v>
      </c>
      <c r="U14" s="6">
        <f>U54</f>
        <v>0</v>
      </c>
      <c r="V14" s="6">
        <f>V54</f>
        <v>0</v>
      </c>
      <c r="W14" s="62"/>
      <c r="X14" s="6">
        <f t="shared" ref="X14:AE14" si="23">SUM(X43:X54)</f>
        <v>40</v>
      </c>
      <c r="Y14" s="6">
        <f t="shared" si="23"/>
        <v>988990</v>
      </c>
      <c r="Z14" s="6">
        <f t="shared" si="23"/>
        <v>48</v>
      </c>
      <c r="AA14" s="6">
        <f t="shared" si="23"/>
        <v>1580490</v>
      </c>
      <c r="AB14" s="6">
        <f t="shared" si="23"/>
        <v>0</v>
      </c>
      <c r="AC14" s="6">
        <f t="shared" si="23"/>
        <v>0</v>
      </c>
      <c r="AD14" s="6">
        <f t="shared" si="23"/>
        <v>1580490</v>
      </c>
      <c r="AE14" s="6">
        <f t="shared" si="23"/>
        <v>-591500</v>
      </c>
      <c r="AF14" s="6">
        <f>AF54</f>
        <v>215</v>
      </c>
      <c r="AG14" s="6">
        <f>AG54</f>
        <v>5329940</v>
      </c>
    </row>
    <row r="15" spans="1:33" s="55" customFormat="1" ht="17.25" customHeight="1" x14ac:dyDescent="0.15">
      <c r="A15" s="7" t="s">
        <v>285</v>
      </c>
      <c r="B15" s="129">
        <f>SUM(B55:B66)</f>
        <v>40</v>
      </c>
      <c r="C15" s="129">
        <f>SUM(C55:C66)</f>
        <v>1002660</v>
      </c>
      <c r="D15" s="129">
        <f t="shared" ref="D15:I15" si="24">SUM(D55:D66)</f>
        <v>49</v>
      </c>
      <c r="E15" s="129">
        <f t="shared" si="24"/>
        <v>1305090</v>
      </c>
      <c r="F15" s="129">
        <f t="shared" si="24"/>
        <v>0</v>
      </c>
      <c r="G15" s="129">
        <f t="shared" si="24"/>
        <v>0</v>
      </c>
      <c r="H15" s="129">
        <f t="shared" si="24"/>
        <v>1305090</v>
      </c>
      <c r="I15" s="129">
        <f t="shared" si="24"/>
        <v>-302430</v>
      </c>
      <c r="J15" s="129">
        <f>J66</f>
        <v>206</v>
      </c>
      <c r="K15" s="129">
        <f>K66</f>
        <v>5027510</v>
      </c>
      <c r="L15" s="62"/>
      <c r="M15" s="129">
        <f>SUM(M55:M66)</f>
        <v>0</v>
      </c>
      <c r="N15" s="129">
        <f>SUM(N55:N66)</f>
        <v>0</v>
      </c>
      <c r="O15" s="129">
        <f t="shared" ref="O15:T15" si="25">SUM(O55:O66)</f>
        <v>0</v>
      </c>
      <c r="P15" s="129">
        <f t="shared" si="25"/>
        <v>0</v>
      </c>
      <c r="Q15" s="129">
        <f t="shared" si="25"/>
        <v>0</v>
      </c>
      <c r="R15" s="129">
        <f t="shared" si="25"/>
        <v>0</v>
      </c>
      <c r="S15" s="129">
        <f t="shared" si="25"/>
        <v>0</v>
      </c>
      <c r="T15" s="129">
        <f t="shared" si="25"/>
        <v>0</v>
      </c>
      <c r="U15" s="129">
        <f>U66</f>
        <v>0</v>
      </c>
      <c r="V15" s="129">
        <f>V66</f>
        <v>0</v>
      </c>
      <c r="W15" s="62"/>
      <c r="X15" s="129">
        <f>SUM(X55:X66)</f>
        <v>40</v>
      </c>
      <c r="Y15" s="129">
        <f>SUM(Y55:Y66)</f>
        <v>1002660</v>
      </c>
      <c r="Z15" s="129">
        <f t="shared" ref="Z15:AE15" si="26">SUM(Z55:Z66)</f>
        <v>49</v>
      </c>
      <c r="AA15" s="129">
        <f t="shared" si="26"/>
        <v>1305090</v>
      </c>
      <c r="AB15" s="129">
        <f t="shared" si="26"/>
        <v>0</v>
      </c>
      <c r="AC15" s="129">
        <f t="shared" si="26"/>
        <v>0</v>
      </c>
      <c r="AD15" s="129">
        <f t="shared" si="26"/>
        <v>1305090</v>
      </c>
      <c r="AE15" s="129">
        <f t="shared" si="26"/>
        <v>-302430</v>
      </c>
      <c r="AF15" s="129">
        <f>AF66</f>
        <v>206</v>
      </c>
      <c r="AG15" s="129">
        <f>AG66</f>
        <v>5027510</v>
      </c>
    </row>
    <row r="16" spans="1:33" s="55" customFormat="1" ht="17.25" customHeight="1" x14ac:dyDescent="0.15">
      <c r="A16" s="7" t="s">
        <v>298</v>
      </c>
      <c r="B16" s="5">
        <f>SUM(B67:B78)</f>
        <v>40</v>
      </c>
      <c r="C16" s="5">
        <f t="shared" ref="C16:I16" si="27">SUM(C67:C78)</f>
        <v>857200</v>
      </c>
      <c r="D16" s="5">
        <f t="shared" si="27"/>
        <v>49</v>
      </c>
      <c r="E16" s="5">
        <f t="shared" si="27"/>
        <v>1286140</v>
      </c>
      <c r="F16" s="5">
        <f t="shared" si="27"/>
        <v>0</v>
      </c>
      <c r="G16" s="5">
        <f t="shared" si="27"/>
        <v>0</v>
      </c>
      <c r="H16" s="5">
        <f t="shared" si="27"/>
        <v>1286140</v>
      </c>
      <c r="I16" s="5">
        <f t="shared" si="27"/>
        <v>-428940</v>
      </c>
      <c r="J16" s="5">
        <f>J78</f>
        <v>197</v>
      </c>
      <c r="K16" s="5">
        <f>K78</f>
        <v>4598570</v>
      </c>
      <c r="L16" s="62"/>
      <c r="M16" s="5">
        <f>SUM(M67:M78)</f>
        <v>0</v>
      </c>
      <c r="N16" s="5">
        <f t="shared" ref="N16:T16" si="28">SUM(N67:N78)</f>
        <v>0</v>
      </c>
      <c r="O16" s="5">
        <f t="shared" si="28"/>
        <v>0</v>
      </c>
      <c r="P16" s="5">
        <f t="shared" si="28"/>
        <v>0</v>
      </c>
      <c r="Q16" s="5">
        <f t="shared" si="28"/>
        <v>0</v>
      </c>
      <c r="R16" s="5">
        <f t="shared" si="28"/>
        <v>0</v>
      </c>
      <c r="S16" s="5">
        <f t="shared" si="28"/>
        <v>0</v>
      </c>
      <c r="T16" s="5">
        <f t="shared" si="28"/>
        <v>0</v>
      </c>
      <c r="U16" s="5">
        <f>U78</f>
        <v>0</v>
      </c>
      <c r="V16" s="5">
        <f>V78</f>
        <v>0</v>
      </c>
      <c r="W16" s="62"/>
      <c r="X16" s="5">
        <f>SUM(X67:X78)</f>
        <v>40</v>
      </c>
      <c r="Y16" s="5">
        <f t="shared" ref="Y16:AE16" si="29">SUM(Y67:Y78)</f>
        <v>857200</v>
      </c>
      <c r="Z16" s="5">
        <f t="shared" si="29"/>
        <v>49</v>
      </c>
      <c r="AA16" s="5">
        <f t="shared" si="29"/>
        <v>1286140</v>
      </c>
      <c r="AB16" s="5">
        <f t="shared" si="29"/>
        <v>0</v>
      </c>
      <c r="AC16" s="5">
        <f t="shared" si="29"/>
        <v>0</v>
      </c>
      <c r="AD16" s="5">
        <f t="shared" si="29"/>
        <v>1286140</v>
      </c>
      <c r="AE16" s="5">
        <f t="shared" si="29"/>
        <v>-428940</v>
      </c>
      <c r="AF16" s="5">
        <f>AF78</f>
        <v>197</v>
      </c>
      <c r="AG16" s="5">
        <f>AG78</f>
        <v>4598570</v>
      </c>
    </row>
    <row r="17" spans="1:33" s="55" customFormat="1" ht="17.25" customHeight="1" x14ac:dyDescent="0.15">
      <c r="A17" s="7" t="s">
        <v>305</v>
      </c>
      <c r="B17" s="5">
        <f>SUM(B79:B90)</f>
        <v>40</v>
      </c>
      <c r="C17" s="5">
        <f t="shared" ref="C17:I17" si="30">SUM(C79:C90)</f>
        <v>810370</v>
      </c>
      <c r="D17" s="5">
        <f t="shared" si="30"/>
        <v>40</v>
      </c>
      <c r="E17" s="5">
        <f t="shared" si="30"/>
        <v>948540</v>
      </c>
      <c r="F17" s="5">
        <f t="shared" si="30"/>
        <v>0</v>
      </c>
      <c r="G17" s="5">
        <f t="shared" si="30"/>
        <v>0</v>
      </c>
      <c r="H17" s="5">
        <f t="shared" si="30"/>
        <v>948540</v>
      </c>
      <c r="I17" s="5">
        <f t="shared" si="30"/>
        <v>-138170</v>
      </c>
      <c r="J17" s="5">
        <f>J90</f>
        <v>197</v>
      </c>
      <c r="K17" s="5">
        <f>K90</f>
        <v>4460400</v>
      </c>
      <c r="L17" s="62"/>
      <c r="M17" s="5">
        <f>SUM(M79:M90)</f>
        <v>0</v>
      </c>
      <c r="N17" s="5">
        <f t="shared" ref="N17:T17" si="31">SUM(N79:N90)</f>
        <v>0</v>
      </c>
      <c r="O17" s="5">
        <f t="shared" si="31"/>
        <v>0</v>
      </c>
      <c r="P17" s="5">
        <f t="shared" si="31"/>
        <v>0</v>
      </c>
      <c r="Q17" s="5">
        <f t="shared" si="31"/>
        <v>0</v>
      </c>
      <c r="R17" s="5">
        <f t="shared" si="31"/>
        <v>0</v>
      </c>
      <c r="S17" s="5">
        <f t="shared" si="31"/>
        <v>0</v>
      </c>
      <c r="T17" s="5">
        <f t="shared" si="31"/>
        <v>0</v>
      </c>
      <c r="U17" s="5">
        <f>U90</f>
        <v>0</v>
      </c>
      <c r="V17" s="5">
        <f>V90</f>
        <v>0</v>
      </c>
      <c r="W17" s="62"/>
      <c r="X17" s="5">
        <f>SUM(X79:X90)</f>
        <v>40</v>
      </c>
      <c r="Y17" s="5">
        <f t="shared" ref="Y17:AE17" si="32">SUM(Y79:Y90)</f>
        <v>810370</v>
      </c>
      <c r="Z17" s="5">
        <f t="shared" si="32"/>
        <v>40</v>
      </c>
      <c r="AA17" s="5">
        <f t="shared" si="32"/>
        <v>948540</v>
      </c>
      <c r="AB17" s="5">
        <f t="shared" si="32"/>
        <v>0</v>
      </c>
      <c r="AC17" s="5">
        <f t="shared" si="32"/>
        <v>0</v>
      </c>
      <c r="AD17" s="5">
        <f t="shared" si="32"/>
        <v>948540</v>
      </c>
      <c r="AE17" s="5">
        <f t="shared" si="32"/>
        <v>-138170</v>
      </c>
      <c r="AF17" s="5">
        <f>AF90</f>
        <v>197</v>
      </c>
      <c r="AG17" s="5">
        <f>AG90</f>
        <v>4460400</v>
      </c>
    </row>
    <row r="18" spans="1:33" s="55" customFormat="1" ht="17.25" customHeight="1" x14ac:dyDescent="0.15">
      <c r="A18" s="44" t="s">
        <v>40</v>
      </c>
      <c r="B18" s="20"/>
      <c r="C18" s="20"/>
      <c r="D18" s="75"/>
      <c r="E18" s="75"/>
      <c r="F18" s="75"/>
      <c r="G18" s="75"/>
      <c r="H18" s="75"/>
      <c r="I18" s="75"/>
      <c r="J18" s="75"/>
      <c r="K18" s="76"/>
      <c r="L18" s="143"/>
      <c r="M18" s="75"/>
      <c r="N18" s="117"/>
      <c r="O18" s="61"/>
      <c r="P18" s="61"/>
      <c r="Q18" s="43"/>
      <c r="R18" s="43"/>
      <c r="S18" s="43"/>
      <c r="T18" s="43"/>
      <c r="U18" s="96"/>
      <c r="V18" s="116"/>
      <c r="W18" s="77"/>
      <c r="X18" s="43"/>
      <c r="Y18" s="117"/>
      <c r="Z18" s="43"/>
      <c r="AA18" s="43"/>
      <c r="AB18" s="43"/>
      <c r="AC18" s="43"/>
      <c r="AD18" s="43"/>
      <c r="AE18" s="43"/>
      <c r="AF18" s="96"/>
      <c r="AG18" s="116"/>
    </row>
    <row r="19" spans="1:33" s="4" customFormat="1" ht="17.25" customHeight="1" x14ac:dyDescent="0.15">
      <c r="A19" s="7" t="s">
        <v>160</v>
      </c>
      <c r="B19" s="6">
        <f t="shared" ref="B19:G20" si="33">M19+X19</f>
        <v>3</v>
      </c>
      <c r="C19" s="6">
        <f t="shared" si="33"/>
        <v>105310</v>
      </c>
      <c r="D19" s="6">
        <f t="shared" si="33"/>
        <v>4</v>
      </c>
      <c r="E19" s="6">
        <f t="shared" si="33"/>
        <v>184210</v>
      </c>
      <c r="F19" s="6">
        <f t="shared" si="33"/>
        <v>0</v>
      </c>
      <c r="G19" s="6">
        <f t="shared" si="33"/>
        <v>0</v>
      </c>
      <c r="H19" s="6">
        <f t="shared" ref="H19:H24" si="34">SUM(E19:G19)</f>
        <v>184210</v>
      </c>
      <c r="I19" s="6">
        <f t="shared" ref="I19:I24" si="35">C19-H19</f>
        <v>-78900</v>
      </c>
      <c r="J19" s="6">
        <f>U19+AF19</f>
        <v>243</v>
      </c>
      <c r="K19" s="6">
        <f>V19+AG19</f>
        <v>7920480</v>
      </c>
      <c r="L19" s="62"/>
      <c r="M19" s="6">
        <v>0</v>
      </c>
      <c r="N19" s="6">
        <v>0</v>
      </c>
      <c r="O19" s="6">
        <v>0</v>
      </c>
      <c r="P19" s="6">
        <v>0</v>
      </c>
      <c r="Q19" s="6">
        <v>0</v>
      </c>
      <c r="R19" s="6">
        <v>0</v>
      </c>
      <c r="S19" s="6">
        <v>0</v>
      </c>
      <c r="T19" s="6">
        <v>0</v>
      </c>
      <c r="U19" s="6">
        <v>0</v>
      </c>
      <c r="V19" s="6">
        <v>0</v>
      </c>
      <c r="W19" s="62"/>
      <c r="X19" s="6">
        <v>3</v>
      </c>
      <c r="Y19" s="6">
        <v>105310</v>
      </c>
      <c r="Z19" s="6">
        <v>4</v>
      </c>
      <c r="AA19" s="6">
        <v>184210</v>
      </c>
      <c r="AB19" s="6">
        <v>0</v>
      </c>
      <c r="AC19" s="6">
        <v>0</v>
      </c>
      <c r="AD19" s="6">
        <v>184210</v>
      </c>
      <c r="AE19" s="6">
        <v>-78900</v>
      </c>
      <c r="AF19" s="6">
        <v>243</v>
      </c>
      <c r="AG19" s="6">
        <v>7920480</v>
      </c>
    </row>
    <row r="20" spans="1:33" s="4" customFormat="1" ht="17.25" customHeight="1" x14ac:dyDescent="0.15">
      <c r="A20" s="7" t="s">
        <v>161</v>
      </c>
      <c r="B20" s="6">
        <f t="shared" si="33"/>
        <v>3</v>
      </c>
      <c r="C20" s="6">
        <f t="shared" ref="C20:G21" si="36">N20+Y20</f>
        <v>93490</v>
      </c>
      <c r="D20" s="6">
        <f t="shared" si="36"/>
        <v>4</v>
      </c>
      <c r="E20" s="6">
        <f t="shared" si="36"/>
        <v>167980</v>
      </c>
      <c r="F20" s="6">
        <f t="shared" si="36"/>
        <v>0</v>
      </c>
      <c r="G20" s="6">
        <f t="shared" si="36"/>
        <v>0</v>
      </c>
      <c r="H20" s="6">
        <f t="shared" si="34"/>
        <v>167980</v>
      </c>
      <c r="I20" s="6">
        <f t="shared" si="35"/>
        <v>-74490</v>
      </c>
      <c r="J20" s="6">
        <f t="shared" ref="J20:J25" si="37">U20+AF20</f>
        <v>242</v>
      </c>
      <c r="K20" s="6">
        <f t="shared" ref="K20:K25" si="38">V20+AG20</f>
        <v>7845990</v>
      </c>
      <c r="L20" s="62"/>
      <c r="M20" s="6">
        <v>0</v>
      </c>
      <c r="N20" s="6">
        <v>0</v>
      </c>
      <c r="O20" s="6">
        <v>0</v>
      </c>
      <c r="P20" s="6">
        <v>0</v>
      </c>
      <c r="Q20" s="6">
        <v>0</v>
      </c>
      <c r="R20" s="6">
        <v>0</v>
      </c>
      <c r="S20" s="6">
        <v>0</v>
      </c>
      <c r="T20" s="6">
        <v>0</v>
      </c>
      <c r="U20" s="6">
        <v>0</v>
      </c>
      <c r="V20" s="6">
        <v>0</v>
      </c>
      <c r="W20" s="62"/>
      <c r="X20" s="6">
        <v>3</v>
      </c>
      <c r="Y20" s="6">
        <v>93490</v>
      </c>
      <c r="Z20" s="6">
        <v>4</v>
      </c>
      <c r="AA20" s="6">
        <v>167980</v>
      </c>
      <c r="AB20" s="6">
        <v>0</v>
      </c>
      <c r="AC20" s="6">
        <v>0</v>
      </c>
      <c r="AD20" s="6">
        <v>167980</v>
      </c>
      <c r="AE20" s="6">
        <v>-74490</v>
      </c>
      <c r="AF20" s="6">
        <v>242</v>
      </c>
      <c r="AG20" s="6">
        <v>7845990</v>
      </c>
    </row>
    <row r="21" spans="1:33" s="4" customFormat="1" ht="17.25" customHeight="1" x14ac:dyDescent="0.15">
      <c r="A21" s="7" t="s">
        <v>162</v>
      </c>
      <c r="B21" s="6">
        <f t="shared" ref="B21:B26" si="39">M21+X21</f>
        <v>4</v>
      </c>
      <c r="C21" s="6">
        <f t="shared" si="36"/>
        <v>108900</v>
      </c>
      <c r="D21" s="6">
        <f t="shared" si="36"/>
        <v>4</v>
      </c>
      <c r="E21" s="6">
        <f t="shared" si="36"/>
        <v>193180</v>
      </c>
      <c r="F21" s="6">
        <f t="shared" si="36"/>
        <v>0</v>
      </c>
      <c r="G21" s="6">
        <f t="shared" si="36"/>
        <v>0</v>
      </c>
      <c r="H21" s="6">
        <f t="shared" si="34"/>
        <v>193180</v>
      </c>
      <c r="I21" s="6">
        <f t="shared" si="35"/>
        <v>-84280</v>
      </c>
      <c r="J21" s="6">
        <f t="shared" si="37"/>
        <v>242</v>
      </c>
      <c r="K21" s="6">
        <f t="shared" si="38"/>
        <v>7761710</v>
      </c>
      <c r="L21" s="62"/>
      <c r="M21" s="6">
        <v>0</v>
      </c>
      <c r="N21" s="6">
        <v>0</v>
      </c>
      <c r="O21" s="6">
        <v>0</v>
      </c>
      <c r="P21" s="6">
        <v>0</v>
      </c>
      <c r="Q21" s="6">
        <v>0</v>
      </c>
      <c r="R21" s="6">
        <v>0</v>
      </c>
      <c r="S21" s="6">
        <v>0</v>
      </c>
      <c r="T21" s="6">
        <v>0</v>
      </c>
      <c r="U21" s="6">
        <v>0</v>
      </c>
      <c r="V21" s="6">
        <v>0</v>
      </c>
      <c r="W21" s="62"/>
      <c r="X21" s="6">
        <v>4</v>
      </c>
      <c r="Y21" s="6">
        <v>108900</v>
      </c>
      <c r="Z21" s="6">
        <v>4</v>
      </c>
      <c r="AA21" s="6">
        <v>193180</v>
      </c>
      <c r="AB21" s="6">
        <v>0</v>
      </c>
      <c r="AC21" s="6">
        <v>0</v>
      </c>
      <c r="AD21" s="6">
        <v>193180</v>
      </c>
      <c r="AE21" s="6">
        <v>-84280</v>
      </c>
      <c r="AF21" s="6">
        <v>242</v>
      </c>
      <c r="AG21" s="6">
        <v>7761710</v>
      </c>
    </row>
    <row r="22" spans="1:33" s="4" customFormat="1" ht="17.25" customHeight="1" x14ac:dyDescent="0.15">
      <c r="A22" s="7" t="s">
        <v>163</v>
      </c>
      <c r="B22" s="6">
        <f t="shared" si="39"/>
        <v>3</v>
      </c>
      <c r="C22" s="6">
        <f t="shared" ref="C22:G23" si="40">N22+Y22</f>
        <v>95780</v>
      </c>
      <c r="D22" s="6">
        <f t="shared" si="40"/>
        <v>4</v>
      </c>
      <c r="E22" s="6">
        <f t="shared" si="40"/>
        <v>167780</v>
      </c>
      <c r="F22" s="6">
        <f t="shared" si="40"/>
        <v>0</v>
      </c>
      <c r="G22" s="6">
        <f t="shared" si="40"/>
        <v>0</v>
      </c>
      <c r="H22" s="6">
        <f t="shared" si="34"/>
        <v>167780</v>
      </c>
      <c r="I22" s="6">
        <f t="shared" si="35"/>
        <v>-72000</v>
      </c>
      <c r="J22" s="6">
        <f t="shared" si="37"/>
        <v>241</v>
      </c>
      <c r="K22" s="6">
        <f t="shared" si="38"/>
        <v>7689710</v>
      </c>
      <c r="L22" s="62"/>
      <c r="M22" s="6">
        <v>0</v>
      </c>
      <c r="N22" s="6">
        <v>0</v>
      </c>
      <c r="O22" s="6">
        <v>0</v>
      </c>
      <c r="P22" s="6">
        <v>0</v>
      </c>
      <c r="Q22" s="6">
        <v>0</v>
      </c>
      <c r="R22" s="6">
        <v>0</v>
      </c>
      <c r="S22" s="6">
        <v>0</v>
      </c>
      <c r="T22" s="6">
        <v>0</v>
      </c>
      <c r="U22" s="6">
        <v>0</v>
      </c>
      <c r="V22" s="6">
        <v>0</v>
      </c>
      <c r="W22" s="62"/>
      <c r="X22" s="6">
        <v>3</v>
      </c>
      <c r="Y22" s="6">
        <v>95780</v>
      </c>
      <c r="Z22" s="6">
        <v>4</v>
      </c>
      <c r="AA22" s="6">
        <v>167780</v>
      </c>
      <c r="AB22" s="6">
        <v>0</v>
      </c>
      <c r="AC22" s="6">
        <v>0</v>
      </c>
      <c r="AD22" s="6">
        <v>167780</v>
      </c>
      <c r="AE22" s="6">
        <v>-72000</v>
      </c>
      <c r="AF22" s="6">
        <v>241</v>
      </c>
      <c r="AG22" s="6">
        <v>7689710</v>
      </c>
    </row>
    <row r="23" spans="1:33" s="4" customFormat="1" ht="17.25" customHeight="1" x14ac:dyDescent="0.15">
      <c r="A23" s="7" t="s">
        <v>164</v>
      </c>
      <c r="B23" s="6">
        <f t="shared" si="39"/>
        <v>3</v>
      </c>
      <c r="C23" s="6">
        <f t="shared" si="40"/>
        <v>102200</v>
      </c>
      <c r="D23" s="6">
        <f t="shared" si="40"/>
        <v>4</v>
      </c>
      <c r="E23" s="6">
        <f t="shared" si="40"/>
        <v>163010</v>
      </c>
      <c r="F23" s="6">
        <f t="shared" si="40"/>
        <v>0</v>
      </c>
      <c r="G23" s="6">
        <f t="shared" si="40"/>
        <v>0</v>
      </c>
      <c r="H23" s="6">
        <f t="shared" si="34"/>
        <v>163010</v>
      </c>
      <c r="I23" s="6">
        <f t="shared" si="35"/>
        <v>-60810</v>
      </c>
      <c r="J23" s="6">
        <f t="shared" si="37"/>
        <v>240</v>
      </c>
      <c r="K23" s="6">
        <f t="shared" si="38"/>
        <v>7628900</v>
      </c>
      <c r="L23" s="62"/>
      <c r="M23" s="6">
        <v>0</v>
      </c>
      <c r="N23" s="6">
        <v>0</v>
      </c>
      <c r="O23" s="6">
        <v>0</v>
      </c>
      <c r="P23" s="6">
        <v>0</v>
      </c>
      <c r="Q23" s="6">
        <v>0</v>
      </c>
      <c r="R23" s="6">
        <v>0</v>
      </c>
      <c r="S23" s="6">
        <v>0</v>
      </c>
      <c r="T23" s="6">
        <v>0</v>
      </c>
      <c r="U23" s="6">
        <v>0</v>
      </c>
      <c r="V23" s="6">
        <v>0</v>
      </c>
      <c r="W23" s="62"/>
      <c r="X23" s="6">
        <v>3</v>
      </c>
      <c r="Y23" s="6">
        <v>102200</v>
      </c>
      <c r="Z23" s="6">
        <v>4</v>
      </c>
      <c r="AA23" s="6">
        <v>163010</v>
      </c>
      <c r="AB23" s="6">
        <v>0</v>
      </c>
      <c r="AC23" s="6">
        <v>0</v>
      </c>
      <c r="AD23" s="6">
        <v>163010</v>
      </c>
      <c r="AE23" s="6">
        <v>-60810</v>
      </c>
      <c r="AF23" s="6">
        <v>240</v>
      </c>
      <c r="AG23" s="6">
        <v>7628900</v>
      </c>
    </row>
    <row r="24" spans="1:33" s="4" customFormat="1" ht="17.25" customHeight="1" x14ac:dyDescent="0.15">
      <c r="A24" s="7" t="s">
        <v>165</v>
      </c>
      <c r="B24" s="6">
        <f t="shared" si="39"/>
        <v>4</v>
      </c>
      <c r="C24" s="6">
        <f t="shared" ref="C24:G25" si="41">N24+Y24</f>
        <v>96960</v>
      </c>
      <c r="D24" s="6">
        <f t="shared" si="41"/>
        <v>4</v>
      </c>
      <c r="E24" s="6">
        <f t="shared" si="41"/>
        <v>174690</v>
      </c>
      <c r="F24" s="6">
        <f t="shared" si="41"/>
        <v>0</v>
      </c>
      <c r="G24" s="6">
        <f t="shared" si="41"/>
        <v>0</v>
      </c>
      <c r="H24" s="6">
        <f t="shared" si="34"/>
        <v>174690</v>
      </c>
      <c r="I24" s="6">
        <f t="shared" si="35"/>
        <v>-77730</v>
      </c>
      <c r="J24" s="6">
        <f t="shared" si="37"/>
        <v>240</v>
      </c>
      <c r="K24" s="6">
        <f t="shared" si="38"/>
        <v>7551170</v>
      </c>
      <c r="L24" s="62"/>
      <c r="M24" s="6">
        <v>0</v>
      </c>
      <c r="N24" s="6">
        <v>0</v>
      </c>
      <c r="O24" s="6">
        <v>0</v>
      </c>
      <c r="P24" s="6">
        <v>0</v>
      </c>
      <c r="Q24" s="6">
        <v>0</v>
      </c>
      <c r="R24" s="6">
        <v>0</v>
      </c>
      <c r="S24" s="6">
        <v>0</v>
      </c>
      <c r="T24" s="6">
        <v>0</v>
      </c>
      <c r="U24" s="6">
        <v>0</v>
      </c>
      <c r="V24" s="6">
        <v>0</v>
      </c>
      <c r="W24" s="62"/>
      <c r="X24" s="6">
        <v>4</v>
      </c>
      <c r="Y24" s="6">
        <v>96960</v>
      </c>
      <c r="Z24" s="6">
        <v>4</v>
      </c>
      <c r="AA24" s="6">
        <v>174690</v>
      </c>
      <c r="AB24" s="6">
        <v>0</v>
      </c>
      <c r="AC24" s="6">
        <v>0</v>
      </c>
      <c r="AD24" s="6">
        <v>174690</v>
      </c>
      <c r="AE24" s="6">
        <v>-77730</v>
      </c>
      <c r="AF24" s="6">
        <v>240</v>
      </c>
      <c r="AG24" s="6">
        <v>7551170</v>
      </c>
    </row>
    <row r="25" spans="1:33" s="4" customFormat="1" ht="17.25" customHeight="1" x14ac:dyDescent="0.15">
      <c r="A25" s="7" t="s">
        <v>166</v>
      </c>
      <c r="B25" s="6">
        <f t="shared" si="39"/>
        <v>3</v>
      </c>
      <c r="C25" s="6">
        <f t="shared" si="41"/>
        <v>105130</v>
      </c>
      <c r="D25" s="6">
        <f t="shared" si="41"/>
        <v>4</v>
      </c>
      <c r="E25" s="6">
        <f t="shared" si="41"/>
        <v>175110</v>
      </c>
      <c r="F25" s="6">
        <f t="shared" si="41"/>
        <v>0</v>
      </c>
      <c r="G25" s="6">
        <f t="shared" si="41"/>
        <v>0</v>
      </c>
      <c r="H25" s="6">
        <f t="shared" ref="H25:H30" si="42">SUM(E25:G25)</f>
        <v>175110</v>
      </c>
      <c r="I25" s="6">
        <f t="shared" ref="I25:I30" si="43">C25-H25</f>
        <v>-69980</v>
      </c>
      <c r="J25" s="6">
        <f t="shared" si="37"/>
        <v>239</v>
      </c>
      <c r="K25" s="6">
        <f t="shared" si="38"/>
        <v>7481190</v>
      </c>
      <c r="L25" s="62"/>
      <c r="M25" s="6">
        <v>0</v>
      </c>
      <c r="N25" s="6">
        <v>0</v>
      </c>
      <c r="O25" s="6">
        <v>0</v>
      </c>
      <c r="P25" s="6">
        <v>0</v>
      </c>
      <c r="Q25" s="6">
        <v>0</v>
      </c>
      <c r="R25" s="6">
        <v>0</v>
      </c>
      <c r="S25" s="6">
        <v>0</v>
      </c>
      <c r="T25" s="6">
        <v>0</v>
      </c>
      <c r="U25" s="6">
        <v>0</v>
      </c>
      <c r="V25" s="6">
        <v>0</v>
      </c>
      <c r="W25" s="62"/>
      <c r="X25" s="6">
        <v>3</v>
      </c>
      <c r="Y25" s="6">
        <v>105130</v>
      </c>
      <c r="Z25" s="6">
        <v>4</v>
      </c>
      <c r="AA25" s="6">
        <v>175110</v>
      </c>
      <c r="AB25" s="6">
        <v>0</v>
      </c>
      <c r="AC25" s="6">
        <v>0</v>
      </c>
      <c r="AD25" s="6">
        <v>175110</v>
      </c>
      <c r="AE25" s="6">
        <v>-69980</v>
      </c>
      <c r="AF25" s="6">
        <v>239</v>
      </c>
      <c r="AG25" s="6">
        <v>7481190</v>
      </c>
    </row>
    <row r="26" spans="1:33" s="4" customFormat="1" ht="17.25" customHeight="1" x14ac:dyDescent="0.15">
      <c r="A26" s="7" t="s">
        <v>167</v>
      </c>
      <c r="B26" s="6">
        <f t="shared" si="39"/>
        <v>3</v>
      </c>
      <c r="C26" s="6">
        <f t="shared" ref="C26:G27" si="44">N26+Y26</f>
        <v>87600</v>
      </c>
      <c r="D26" s="6">
        <f t="shared" si="44"/>
        <v>4</v>
      </c>
      <c r="E26" s="6">
        <f t="shared" si="44"/>
        <v>199750</v>
      </c>
      <c r="F26" s="6">
        <f t="shared" si="44"/>
        <v>0</v>
      </c>
      <c r="G26" s="6">
        <f t="shared" si="44"/>
        <v>0</v>
      </c>
      <c r="H26" s="6">
        <f t="shared" si="42"/>
        <v>199750</v>
      </c>
      <c r="I26" s="6">
        <f t="shared" si="43"/>
        <v>-112150</v>
      </c>
      <c r="J26" s="6">
        <f t="shared" ref="J26:K28" si="45">U26+AF26</f>
        <v>238</v>
      </c>
      <c r="K26" s="6">
        <f t="shared" si="45"/>
        <v>7369040</v>
      </c>
      <c r="L26" s="62"/>
      <c r="M26" s="6">
        <v>0</v>
      </c>
      <c r="N26" s="6">
        <v>0</v>
      </c>
      <c r="O26" s="6">
        <v>0</v>
      </c>
      <c r="P26" s="6">
        <v>0</v>
      </c>
      <c r="Q26" s="6">
        <v>0</v>
      </c>
      <c r="R26" s="6">
        <v>0</v>
      </c>
      <c r="S26" s="6">
        <v>0</v>
      </c>
      <c r="T26" s="6">
        <v>0</v>
      </c>
      <c r="U26" s="6">
        <v>0</v>
      </c>
      <c r="V26" s="6">
        <v>0</v>
      </c>
      <c r="W26" s="62"/>
      <c r="X26" s="6">
        <v>3</v>
      </c>
      <c r="Y26" s="6">
        <v>87600</v>
      </c>
      <c r="Z26" s="6">
        <v>4</v>
      </c>
      <c r="AA26" s="6">
        <v>199750</v>
      </c>
      <c r="AB26" s="6">
        <v>0</v>
      </c>
      <c r="AC26" s="6">
        <v>0</v>
      </c>
      <c r="AD26" s="6">
        <v>199750</v>
      </c>
      <c r="AE26" s="6">
        <v>-112150</v>
      </c>
      <c r="AF26" s="6">
        <v>238</v>
      </c>
      <c r="AG26" s="6">
        <v>7369040</v>
      </c>
    </row>
    <row r="27" spans="1:33" s="4" customFormat="1" ht="17.25" customHeight="1" x14ac:dyDescent="0.15">
      <c r="A27" s="7" t="s">
        <v>168</v>
      </c>
      <c r="B27" s="6">
        <f>M27+X27</f>
        <v>4</v>
      </c>
      <c r="C27" s="6">
        <f t="shared" si="44"/>
        <v>99520</v>
      </c>
      <c r="D27" s="6">
        <f t="shared" si="44"/>
        <v>4</v>
      </c>
      <c r="E27" s="6">
        <f t="shared" si="44"/>
        <v>192950</v>
      </c>
      <c r="F27" s="6">
        <f t="shared" si="44"/>
        <v>0</v>
      </c>
      <c r="G27" s="6">
        <f t="shared" si="44"/>
        <v>0</v>
      </c>
      <c r="H27" s="6">
        <f t="shared" si="42"/>
        <v>192950</v>
      </c>
      <c r="I27" s="6">
        <f t="shared" si="43"/>
        <v>-93430</v>
      </c>
      <c r="J27" s="6">
        <f t="shared" si="45"/>
        <v>238</v>
      </c>
      <c r="K27" s="6">
        <f t="shared" si="45"/>
        <v>7275610</v>
      </c>
      <c r="L27" s="62"/>
      <c r="M27" s="6">
        <v>0</v>
      </c>
      <c r="N27" s="6">
        <v>0</v>
      </c>
      <c r="O27" s="6">
        <v>0</v>
      </c>
      <c r="P27" s="6">
        <v>0</v>
      </c>
      <c r="Q27" s="6">
        <v>0</v>
      </c>
      <c r="R27" s="6">
        <v>0</v>
      </c>
      <c r="S27" s="6">
        <v>0</v>
      </c>
      <c r="T27" s="6">
        <v>0</v>
      </c>
      <c r="U27" s="6">
        <v>0</v>
      </c>
      <c r="V27" s="6">
        <v>0</v>
      </c>
      <c r="W27" s="62"/>
      <c r="X27" s="6">
        <v>4</v>
      </c>
      <c r="Y27" s="6">
        <v>99520</v>
      </c>
      <c r="Z27" s="6">
        <v>4</v>
      </c>
      <c r="AA27" s="6">
        <v>192950</v>
      </c>
      <c r="AB27" s="6">
        <v>0</v>
      </c>
      <c r="AC27" s="6">
        <v>0</v>
      </c>
      <c r="AD27" s="6">
        <v>192950</v>
      </c>
      <c r="AE27" s="6">
        <v>-93430</v>
      </c>
      <c r="AF27" s="6">
        <v>238</v>
      </c>
      <c r="AG27" s="6">
        <v>7275610</v>
      </c>
    </row>
    <row r="28" spans="1:33" s="4" customFormat="1" ht="17.25" customHeight="1" x14ac:dyDescent="0.15">
      <c r="A28" s="7" t="s">
        <v>169</v>
      </c>
      <c r="B28" s="6">
        <f>M28+X28</f>
        <v>3</v>
      </c>
      <c r="C28" s="6">
        <f t="shared" ref="C28:G29" si="46">N28+Y28</f>
        <v>69240</v>
      </c>
      <c r="D28" s="6">
        <f t="shared" si="46"/>
        <v>5</v>
      </c>
      <c r="E28" s="6">
        <f t="shared" si="46"/>
        <v>181510</v>
      </c>
      <c r="F28" s="6">
        <f t="shared" si="46"/>
        <v>0</v>
      </c>
      <c r="G28" s="6">
        <f t="shared" si="46"/>
        <v>0</v>
      </c>
      <c r="H28" s="6">
        <f t="shared" si="42"/>
        <v>181510</v>
      </c>
      <c r="I28" s="6">
        <f t="shared" si="43"/>
        <v>-112270</v>
      </c>
      <c r="J28" s="6">
        <f t="shared" si="45"/>
        <v>236</v>
      </c>
      <c r="K28" s="6">
        <f t="shared" si="45"/>
        <v>7163340</v>
      </c>
      <c r="L28" s="62"/>
      <c r="M28" s="6">
        <v>0</v>
      </c>
      <c r="N28" s="6">
        <v>0</v>
      </c>
      <c r="O28" s="6">
        <v>0</v>
      </c>
      <c r="P28" s="6">
        <v>0</v>
      </c>
      <c r="Q28" s="6">
        <v>0</v>
      </c>
      <c r="R28" s="6">
        <v>0</v>
      </c>
      <c r="S28" s="6">
        <v>0</v>
      </c>
      <c r="T28" s="6">
        <v>0</v>
      </c>
      <c r="U28" s="6">
        <v>0</v>
      </c>
      <c r="V28" s="6">
        <v>0</v>
      </c>
      <c r="W28" s="62"/>
      <c r="X28" s="6">
        <v>3</v>
      </c>
      <c r="Y28" s="6">
        <v>69240</v>
      </c>
      <c r="Z28" s="6">
        <v>5</v>
      </c>
      <c r="AA28" s="6">
        <v>181510</v>
      </c>
      <c r="AB28" s="6">
        <v>0</v>
      </c>
      <c r="AC28" s="6">
        <v>0</v>
      </c>
      <c r="AD28" s="6">
        <v>181510</v>
      </c>
      <c r="AE28" s="6">
        <v>-112270</v>
      </c>
      <c r="AF28" s="6">
        <v>236</v>
      </c>
      <c r="AG28" s="6">
        <v>7163340</v>
      </c>
    </row>
    <row r="29" spans="1:33" s="4" customFormat="1" ht="17.25" customHeight="1" x14ac:dyDescent="0.15">
      <c r="A29" s="7" t="s">
        <v>170</v>
      </c>
      <c r="B29" s="6">
        <f>M29+X29</f>
        <v>3</v>
      </c>
      <c r="C29" s="6">
        <f t="shared" si="46"/>
        <v>66610</v>
      </c>
      <c r="D29" s="6">
        <f t="shared" si="46"/>
        <v>4</v>
      </c>
      <c r="E29" s="6">
        <f t="shared" si="46"/>
        <v>191800</v>
      </c>
      <c r="F29" s="6">
        <f t="shared" si="46"/>
        <v>0</v>
      </c>
      <c r="G29" s="6">
        <f t="shared" si="46"/>
        <v>0</v>
      </c>
      <c r="H29" s="6">
        <f t="shared" si="42"/>
        <v>191800</v>
      </c>
      <c r="I29" s="6">
        <f t="shared" si="43"/>
        <v>-125190</v>
      </c>
      <c r="J29" s="6">
        <f t="shared" ref="J29:K31" si="47">U29+AF29</f>
        <v>235</v>
      </c>
      <c r="K29" s="6">
        <f t="shared" si="47"/>
        <v>7038150</v>
      </c>
      <c r="L29" s="62"/>
      <c r="M29" s="6">
        <v>0</v>
      </c>
      <c r="N29" s="6">
        <v>0</v>
      </c>
      <c r="O29" s="6">
        <v>0</v>
      </c>
      <c r="P29" s="6">
        <v>0</v>
      </c>
      <c r="Q29" s="6">
        <v>0</v>
      </c>
      <c r="R29" s="6">
        <v>0</v>
      </c>
      <c r="S29" s="6">
        <v>0</v>
      </c>
      <c r="T29" s="6">
        <v>0</v>
      </c>
      <c r="U29" s="6">
        <v>0</v>
      </c>
      <c r="V29" s="6">
        <v>0</v>
      </c>
      <c r="W29" s="62"/>
      <c r="X29" s="6">
        <v>3</v>
      </c>
      <c r="Y29" s="6">
        <v>66610</v>
      </c>
      <c r="Z29" s="6">
        <v>4</v>
      </c>
      <c r="AA29" s="6">
        <v>191800</v>
      </c>
      <c r="AB29" s="6">
        <v>0</v>
      </c>
      <c r="AC29" s="6">
        <v>0</v>
      </c>
      <c r="AD29" s="6">
        <v>191800</v>
      </c>
      <c r="AE29" s="6">
        <v>-125190</v>
      </c>
      <c r="AF29" s="6">
        <v>235</v>
      </c>
      <c r="AG29" s="6">
        <v>7038150</v>
      </c>
    </row>
    <row r="30" spans="1:33" s="4" customFormat="1" ht="17.25" customHeight="1" x14ac:dyDescent="0.15">
      <c r="A30" s="7" t="s">
        <v>171</v>
      </c>
      <c r="B30" s="6">
        <f>M30+X30</f>
        <v>4</v>
      </c>
      <c r="C30" s="6">
        <f t="shared" ref="C30:G31" si="48">N30+Y30</f>
        <v>85600</v>
      </c>
      <c r="D30" s="6">
        <f t="shared" si="48"/>
        <v>4</v>
      </c>
      <c r="E30" s="6">
        <f t="shared" si="48"/>
        <v>192460</v>
      </c>
      <c r="F30" s="6">
        <f t="shared" si="48"/>
        <v>0</v>
      </c>
      <c r="G30" s="6">
        <f t="shared" si="48"/>
        <v>0</v>
      </c>
      <c r="H30" s="6">
        <f t="shared" si="42"/>
        <v>192460</v>
      </c>
      <c r="I30" s="6">
        <f t="shared" si="43"/>
        <v>-106860</v>
      </c>
      <c r="J30" s="6">
        <f t="shared" si="47"/>
        <v>235</v>
      </c>
      <c r="K30" s="6">
        <f t="shared" si="47"/>
        <v>6931290</v>
      </c>
      <c r="L30" s="62"/>
      <c r="M30" s="6">
        <v>0</v>
      </c>
      <c r="N30" s="6">
        <v>0</v>
      </c>
      <c r="O30" s="6">
        <v>0</v>
      </c>
      <c r="P30" s="6">
        <v>0</v>
      </c>
      <c r="Q30" s="6">
        <v>0</v>
      </c>
      <c r="R30" s="6">
        <v>0</v>
      </c>
      <c r="S30" s="6">
        <v>0</v>
      </c>
      <c r="T30" s="6">
        <v>0</v>
      </c>
      <c r="U30" s="6">
        <v>0</v>
      </c>
      <c r="V30" s="6">
        <v>0</v>
      </c>
      <c r="W30" s="62"/>
      <c r="X30" s="6">
        <v>4</v>
      </c>
      <c r="Y30" s="6">
        <v>85600</v>
      </c>
      <c r="Z30" s="6">
        <v>4</v>
      </c>
      <c r="AA30" s="6">
        <v>192460</v>
      </c>
      <c r="AB30" s="6">
        <v>0</v>
      </c>
      <c r="AC30" s="6">
        <v>0</v>
      </c>
      <c r="AD30" s="6">
        <v>192460</v>
      </c>
      <c r="AE30" s="6">
        <v>-106860</v>
      </c>
      <c r="AF30" s="6">
        <v>235</v>
      </c>
      <c r="AG30" s="6">
        <v>6931290</v>
      </c>
    </row>
    <row r="31" spans="1:33" s="4" customFormat="1" ht="17.25" customHeight="1" x14ac:dyDescent="0.15">
      <c r="A31" s="7" t="s">
        <v>214</v>
      </c>
      <c r="B31" s="6">
        <f>M31+X31</f>
        <v>3</v>
      </c>
      <c r="C31" s="6">
        <f t="shared" si="48"/>
        <v>71010</v>
      </c>
      <c r="D31" s="6">
        <f t="shared" si="48"/>
        <v>5</v>
      </c>
      <c r="E31" s="6">
        <f t="shared" si="48"/>
        <v>204180</v>
      </c>
      <c r="F31" s="6">
        <f t="shared" si="48"/>
        <v>0</v>
      </c>
      <c r="G31" s="6">
        <f t="shared" si="48"/>
        <v>0</v>
      </c>
      <c r="H31" s="6">
        <f>SUM(E31:G31)</f>
        <v>204180</v>
      </c>
      <c r="I31" s="6">
        <f>C31-H31</f>
        <v>-133170</v>
      </c>
      <c r="J31" s="6">
        <f t="shared" si="47"/>
        <v>233</v>
      </c>
      <c r="K31" s="6">
        <f t="shared" si="47"/>
        <v>6798120</v>
      </c>
      <c r="L31" s="62"/>
      <c r="M31" s="6">
        <v>0</v>
      </c>
      <c r="N31" s="6">
        <v>0</v>
      </c>
      <c r="O31" s="6">
        <v>0</v>
      </c>
      <c r="P31" s="6">
        <v>0</v>
      </c>
      <c r="Q31" s="6">
        <v>0</v>
      </c>
      <c r="R31" s="6">
        <v>0</v>
      </c>
      <c r="S31" s="6">
        <v>0</v>
      </c>
      <c r="T31" s="6">
        <v>0</v>
      </c>
      <c r="U31" s="6">
        <v>0</v>
      </c>
      <c r="V31" s="6">
        <v>0</v>
      </c>
      <c r="W31" s="62"/>
      <c r="X31" s="6">
        <v>3</v>
      </c>
      <c r="Y31" s="6">
        <v>71010</v>
      </c>
      <c r="Z31" s="6">
        <v>5</v>
      </c>
      <c r="AA31" s="6">
        <v>204180</v>
      </c>
      <c r="AB31" s="6">
        <v>0</v>
      </c>
      <c r="AC31" s="6">
        <v>0</v>
      </c>
      <c r="AD31" s="6">
        <v>204180</v>
      </c>
      <c r="AE31" s="6">
        <v>-133170</v>
      </c>
      <c r="AF31" s="6">
        <v>233</v>
      </c>
      <c r="AG31" s="6">
        <v>6798120</v>
      </c>
    </row>
    <row r="32" spans="1:33" s="4" customFormat="1" ht="17.25" customHeight="1" x14ac:dyDescent="0.15">
      <c r="A32" s="7" t="s">
        <v>217</v>
      </c>
      <c r="B32" s="6">
        <f t="shared" ref="B32:B42" si="49">M32+X32</f>
        <v>3</v>
      </c>
      <c r="C32" s="6">
        <f t="shared" ref="C32:C43" si="50">N32+Y32</f>
        <v>76720</v>
      </c>
      <c r="D32" s="6">
        <f t="shared" ref="D32:D43" si="51">O32+Z32</f>
        <v>4</v>
      </c>
      <c r="E32" s="6">
        <f t="shared" ref="E32:E43" si="52">P32+AA32</f>
        <v>179610</v>
      </c>
      <c r="F32" s="6">
        <f t="shared" ref="F32:F43" si="53">Q32+AB32</f>
        <v>0</v>
      </c>
      <c r="G32" s="6">
        <f t="shared" ref="G32:G43" si="54">R32+AC32</f>
        <v>0</v>
      </c>
      <c r="H32" s="6">
        <f t="shared" ref="H32:H42" si="55">SUM(E32:G32)</f>
        <v>179610</v>
      </c>
      <c r="I32" s="6">
        <f t="shared" ref="I32:I42" si="56">C32-H32</f>
        <v>-102890</v>
      </c>
      <c r="J32" s="6">
        <f t="shared" ref="J32:J43" si="57">U32+AF32</f>
        <v>232</v>
      </c>
      <c r="K32" s="6">
        <f t="shared" ref="K32:K43" si="58">V32+AG32</f>
        <v>6695230</v>
      </c>
      <c r="L32" s="62"/>
      <c r="M32" s="6">
        <v>0</v>
      </c>
      <c r="N32" s="6">
        <v>0</v>
      </c>
      <c r="O32" s="6">
        <v>0</v>
      </c>
      <c r="P32" s="6">
        <v>0</v>
      </c>
      <c r="Q32" s="6">
        <v>0</v>
      </c>
      <c r="R32" s="6">
        <v>0</v>
      </c>
      <c r="S32" s="6">
        <v>0</v>
      </c>
      <c r="T32" s="6">
        <v>0</v>
      </c>
      <c r="U32" s="6">
        <v>0</v>
      </c>
      <c r="V32" s="6">
        <v>0</v>
      </c>
      <c r="W32" s="62"/>
      <c r="X32" s="6">
        <v>3</v>
      </c>
      <c r="Y32" s="6">
        <v>76720</v>
      </c>
      <c r="Z32" s="6">
        <v>4</v>
      </c>
      <c r="AA32" s="6">
        <v>179610</v>
      </c>
      <c r="AB32" s="6">
        <v>0</v>
      </c>
      <c r="AC32" s="6">
        <v>0</v>
      </c>
      <c r="AD32" s="6">
        <v>179610</v>
      </c>
      <c r="AE32" s="6">
        <v>-102890</v>
      </c>
      <c r="AF32" s="6">
        <v>232</v>
      </c>
      <c r="AG32" s="6">
        <v>6695230</v>
      </c>
    </row>
    <row r="33" spans="1:33" s="4" customFormat="1" ht="17.25" customHeight="1" x14ac:dyDescent="0.15">
      <c r="A33" s="7" t="s">
        <v>221</v>
      </c>
      <c r="B33" s="6">
        <f t="shared" si="49"/>
        <v>4</v>
      </c>
      <c r="C33" s="6">
        <f t="shared" si="50"/>
        <v>83340</v>
      </c>
      <c r="D33" s="6">
        <f t="shared" si="51"/>
        <v>4</v>
      </c>
      <c r="E33" s="6">
        <f t="shared" si="52"/>
        <v>170480</v>
      </c>
      <c r="F33" s="6">
        <f t="shared" si="53"/>
        <v>0</v>
      </c>
      <c r="G33" s="6">
        <f t="shared" si="54"/>
        <v>0</v>
      </c>
      <c r="H33" s="6">
        <f t="shared" si="55"/>
        <v>170480</v>
      </c>
      <c r="I33" s="6">
        <f t="shared" si="56"/>
        <v>-87140</v>
      </c>
      <c r="J33" s="6">
        <f t="shared" si="57"/>
        <v>232</v>
      </c>
      <c r="K33" s="6">
        <f t="shared" si="58"/>
        <v>6608090</v>
      </c>
      <c r="L33" s="62"/>
      <c r="M33" s="6">
        <v>0</v>
      </c>
      <c r="N33" s="6">
        <v>0</v>
      </c>
      <c r="O33" s="6">
        <v>0</v>
      </c>
      <c r="P33" s="6">
        <v>0</v>
      </c>
      <c r="Q33" s="6">
        <v>0</v>
      </c>
      <c r="R33" s="6">
        <v>0</v>
      </c>
      <c r="S33" s="6">
        <v>0</v>
      </c>
      <c r="T33" s="6">
        <v>0</v>
      </c>
      <c r="U33" s="6">
        <v>0</v>
      </c>
      <c r="V33" s="6">
        <v>0</v>
      </c>
      <c r="W33" s="62"/>
      <c r="X33" s="6">
        <v>4</v>
      </c>
      <c r="Y33" s="6">
        <v>83340</v>
      </c>
      <c r="Z33" s="6">
        <v>4</v>
      </c>
      <c r="AA33" s="6">
        <v>170480</v>
      </c>
      <c r="AB33" s="6">
        <v>0</v>
      </c>
      <c r="AC33" s="6">
        <v>0</v>
      </c>
      <c r="AD33" s="6">
        <v>170480</v>
      </c>
      <c r="AE33" s="6">
        <v>-87140</v>
      </c>
      <c r="AF33" s="6">
        <v>232</v>
      </c>
      <c r="AG33" s="6">
        <v>6608090</v>
      </c>
    </row>
    <row r="34" spans="1:33" s="4" customFormat="1" ht="17.25" customHeight="1" x14ac:dyDescent="0.15">
      <c r="A34" s="7" t="s">
        <v>224</v>
      </c>
      <c r="B34" s="6">
        <f t="shared" si="49"/>
        <v>3</v>
      </c>
      <c r="C34" s="6">
        <f t="shared" si="50"/>
        <v>98400</v>
      </c>
      <c r="D34" s="6">
        <f t="shared" si="51"/>
        <v>5</v>
      </c>
      <c r="E34" s="6">
        <f t="shared" si="52"/>
        <v>186670</v>
      </c>
      <c r="F34" s="6">
        <f t="shared" si="53"/>
        <v>0</v>
      </c>
      <c r="G34" s="6">
        <f t="shared" si="54"/>
        <v>0</v>
      </c>
      <c r="H34" s="6">
        <f t="shared" si="55"/>
        <v>186670</v>
      </c>
      <c r="I34" s="6">
        <f t="shared" si="56"/>
        <v>-88270</v>
      </c>
      <c r="J34" s="6">
        <f t="shared" si="57"/>
        <v>230</v>
      </c>
      <c r="K34" s="6">
        <f t="shared" si="58"/>
        <v>6519820</v>
      </c>
      <c r="L34" s="62"/>
      <c r="M34" s="6">
        <v>0</v>
      </c>
      <c r="N34" s="6">
        <v>0</v>
      </c>
      <c r="O34" s="6">
        <v>0</v>
      </c>
      <c r="P34" s="6">
        <v>0</v>
      </c>
      <c r="Q34" s="6">
        <v>0</v>
      </c>
      <c r="R34" s="6">
        <v>0</v>
      </c>
      <c r="S34" s="6">
        <v>0</v>
      </c>
      <c r="T34" s="6">
        <v>0</v>
      </c>
      <c r="U34" s="6">
        <v>0</v>
      </c>
      <c r="V34" s="6">
        <v>0</v>
      </c>
      <c r="W34" s="62"/>
      <c r="X34" s="6">
        <v>3</v>
      </c>
      <c r="Y34" s="6">
        <v>98400</v>
      </c>
      <c r="Z34" s="6">
        <v>5</v>
      </c>
      <c r="AA34" s="6">
        <v>186670</v>
      </c>
      <c r="AB34" s="6">
        <v>0</v>
      </c>
      <c r="AC34" s="6">
        <v>0</v>
      </c>
      <c r="AD34" s="6">
        <v>186670</v>
      </c>
      <c r="AE34" s="6">
        <v>-88270</v>
      </c>
      <c r="AF34" s="6">
        <v>230</v>
      </c>
      <c r="AG34" s="6">
        <v>6519820</v>
      </c>
    </row>
    <row r="35" spans="1:33" s="4" customFormat="1" ht="17.25" customHeight="1" x14ac:dyDescent="0.15">
      <c r="A35" s="7" t="s">
        <v>227</v>
      </c>
      <c r="B35" s="6">
        <f t="shared" si="49"/>
        <v>3</v>
      </c>
      <c r="C35" s="6">
        <f t="shared" si="50"/>
        <v>74240</v>
      </c>
      <c r="D35" s="6">
        <f t="shared" si="51"/>
        <v>4</v>
      </c>
      <c r="E35" s="6">
        <f t="shared" si="52"/>
        <v>181570</v>
      </c>
      <c r="F35" s="6">
        <f t="shared" si="53"/>
        <v>0</v>
      </c>
      <c r="G35" s="6">
        <f t="shared" si="54"/>
        <v>0</v>
      </c>
      <c r="H35" s="6">
        <f t="shared" si="55"/>
        <v>181570</v>
      </c>
      <c r="I35" s="6">
        <f t="shared" si="56"/>
        <v>-107330</v>
      </c>
      <c r="J35" s="6">
        <f t="shared" si="57"/>
        <v>229</v>
      </c>
      <c r="K35" s="6">
        <f t="shared" si="58"/>
        <v>6412490</v>
      </c>
      <c r="L35" s="62"/>
      <c r="M35" s="6">
        <v>0</v>
      </c>
      <c r="N35" s="6">
        <v>0</v>
      </c>
      <c r="O35" s="6">
        <v>0</v>
      </c>
      <c r="P35" s="6">
        <v>0</v>
      </c>
      <c r="Q35" s="6">
        <v>0</v>
      </c>
      <c r="R35" s="6">
        <v>0</v>
      </c>
      <c r="S35" s="6">
        <v>0</v>
      </c>
      <c r="T35" s="6">
        <v>0</v>
      </c>
      <c r="U35" s="6">
        <v>0</v>
      </c>
      <c r="V35" s="6">
        <v>0</v>
      </c>
      <c r="W35" s="62"/>
      <c r="X35" s="6">
        <v>3</v>
      </c>
      <c r="Y35" s="6">
        <v>74240</v>
      </c>
      <c r="Z35" s="6">
        <v>4</v>
      </c>
      <c r="AA35" s="6">
        <v>181570</v>
      </c>
      <c r="AB35" s="6">
        <v>0</v>
      </c>
      <c r="AC35" s="6">
        <v>0</v>
      </c>
      <c r="AD35" s="6">
        <v>181570</v>
      </c>
      <c r="AE35" s="6">
        <v>-107330</v>
      </c>
      <c r="AF35" s="6">
        <v>229</v>
      </c>
      <c r="AG35" s="6">
        <v>6412490</v>
      </c>
    </row>
    <row r="36" spans="1:33" s="4" customFormat="1" ht="17.25" customHeight="1" x14ac:dyDescent="0.15">
      <c r="A36" s="7" t="s">
        <v>231</v>
      </c>
      <c r="B36" s="6">
        <f t="shared" si="49"/>
        <v>4</v>
      </c>
      <c r="C36" s="6">
        <f t="shared" si="50"/>
        <v>106840</v>
      </c>
      <c r="D36" s="6">
        <f t="shared" si="51"/>
        <v>4</v>
      </c>
      <c r="E36" s="6">
        <f t="shared" si="52"/>
        <v>172060</v>
      </c>
      <c r="F36" s="6">
        <f t="shared" si="53"/>
        <v>0</v>
      </c>
      <c r="G36" s="6">
        <f t="shared" si="54"/>
        <v>0</v>
      </c>
      <c r="H36" s="6">
        <f t="shared" si="55"/>
        <v>172060</v>
      </c>
      <c r="I36" s="6">
        <f t="shared" si="56"/>
        <v>-65220</v>
      </c>
      <c r="J36" s="6">
        <f t="shared" si="57"/>
        <v>229</v>
      </c>
      <c r="K36" s="6">
        <f t="shared" si="58"/>
        <v>6347270</v>
      </c>
      <c r="L36" s="62"/>
      <c r="M36" s="6">
        <v>0</v>
      </c>
      <c r="N36" s="6">
        <v>0</v>
      </c>
      <c r="O36" s="6">
        <v>0</v>
      </c>
      <c r="P36" s="6">
        <v>0</v>
      </c>
      <c r="Q36" s="6">
        <v>0</v>
      </c>
      <c r="R36" s="6">
        <v>0</v>
      </c>
      <c r="S36" s="6">
        <v>0</v>
      </c>
      <c r="T36" s="6">
        <v>0</v>
      </c>
      <c r="U36" s="6">
        <v>0</v>
      </c>
      <c r="V36" s="6">
        <v>0</v>
      </c>
      <c r="W36" s="62"/>
      <c r="X36" s="6">
        <v>4</v>
      </c>
      <c r="Y36" s="6">
        <v>106840</v>
      </c>
      <c r="Z36" s="6">
        <v>4</v>
      </c>
      <c r="AA36" s="6">
        <v>172060</v>
      </c>
      <c r="AB36" s="6">
        <v>0</v>
      </c>
      <c r="AC36" s="6">
        <v>0</v>
      </c>
      <c r="AD36" s="6">
        <v>172060</v>
      </c>
      <c r="AE36" s="6">
        <v>-65220</v>
      </c>
      <c r="AF36" s="6">
        <v>229</v>
      </c>
      <c r="AG36" s="6">
        <v>6347270</v>
      </c>
    </row>
    <row r="37" spans="1:33" s="4" customFormat="1" ht="17.25" customHeight="1" x14ac:dyDescent="0.15">
      <c r="A37" s="7" t="s">
        <v>233</v>
      </c>
      <c r="B37" s="6">
        <f t="shared" si="49"/>
        <v>3</v>
      </c>
      <c r="C37" s="6">
        <f t="shared" si="50"/>
        <v>91850</v>
      </c>
      <c r="D37" s="6">
        <f t="shared" si="51"/>
        <v>5</v>
      </c>
      <c r="E37" s="6">
        <f t="shared" si="52"/>
        <v>170870</v>
      </c>
      <c r="F37" s="6">
        <f t="shared" si="53"/>
        <v>0</v>
      </c>
      <c r="G37" s="6">
        <f t="shared" si="54"/>
        <v>0</v>
      </c>
      <c r="H37" s="6">
        <f t="shared" si="55"/>
        <v>170870</v>
      </c>
      <c r="I37" s="6">
        <f t="shared" si="56"/>
        <v>-79020</v>
      </c>
      <c r="J37" s="6">
        <f t="shared" si="57"/>
        <v>227</v>
      </c>
      <c r="K37" s="6">
        <f t="shared" si="58"/>
        <v>6268250</v>
      </c>
      <c r="L37" s="62"/>
      <c r="M37" s="6">
        <v>0</v>
      </c>
      <c r="N37" s="6">
        <v>0</v>
      </c>
      <c r="O37" s="6">
        <v>0</v>
      </c>
      <c r="P37" s="6">
        <v>0</v>
      </c>
      <c r="Q37" s="6">
        <v>0</v>
      </c>
      <c r="R37" s="6">
        <v>0</v>
      </c>
      <c r="S37" s="6">
        <v>0</v>
      </c>
      <c r="T37" s="6">
        <v>0</v>
      </c>
      <c r="U37" s="6">
        <v>0</v>
      </c>
      <c r="V37" s="6">
        <v>0</v>
      </c>
      <c r="W37" s="62"/>
      <c r="X37" s="6">
        <v>3</v>
      </c>
      <c r="Y37" s="6">
        <v>91850</v>
      </c>
      <c r="Z37" s="6">
        <v>5</v>
      </c>
      <c r="AA37" s="6">
        <v>170870</v>
      </c>
      <c r="AB37" s="6">
        <v>0</v>
      </c>
      <c r="AC37" s="6">
        <v>0</v>
      </c>
      <c r="AD37" s="6">
        <v>170870</v>
      </c>
      <c r="AE37" s="6">
        <v>-79020</v>
      </c>
      <c r="AF37" s="6">
        <v>227</v>
      </c>
      <c r="AG37" s="6">
        <v>6268250</v>
      </c>
    </row>
    <row r="38" spans="1:33" s="4" customFormat="1" ht="17.25" customHeight="1" x14ac:dyDescent="0.15">
      <c r="A38" s="7" t="s">
        <v>234</v>
      </c>
      <c r="B38" s="6">
        <f t="shared" si="49"/>
        <v>3</v>
      </c>
      <c r="C38" s="6">
        <f t="shared" si="50"/>
        <v>84520</v>
      </c>
      <c r="D38" s="6">
        <f t="shared" si="51"/>
        <v>4</v>
      </c>
      <c r="E38" s="6">
        <f t="shared" si="52"/>
        <v>158310</v>
      </c>
      <c r="F38" s="6">
        <f t="shared" si="53"/>
        <v>0</v>
      </c>
      <c r="G38" s="6">
        <f t="shared" si="54"/>
        <v>0</v>
      </c>
      <c r="H38" s="6">
        <f t="shared" si="55"/>
        <v>158310</v>
      </c>
      <c r="I38" s="6">
        <f t="shared" si="56"/>
        <v>-73790</v>
      </c>
      <c r="J38" s="6">
        <f t="shared" si="57"/>
        <v>226</v>
      </c>
      <c r="K38" s="6">
        <f t="shared" si="58"/>
        <v>6194460</v>
      </c>
      <c r="L38" s="62"/>
      <c r="M38" s="6">
        <v>0</v>
      </c>
      <c r="N38" s="6">
        <v>0</v>
      </c>
      <c r="O38" s="6">
        <v>0</v>
      </c>
      <c r="P38" s="6">
        <v>0</v>
      </c>
      <c r="Q38" s="6">
        <v>0</v>
      </c>
      <c r="R38" s="6">
        <v>0</v>
      </c>
      <c r="S38" s="6">
        <v>0</v>
      </c>
      <c r="T38" s="6">
        <v>0</v>
      </c>
      <c r="U38" s="6">
        <v>0</v>
      </c>
      <c r="V38" s="6">
        <v>0</v>
      </c>
      <c r="W38" s="62"/>
      <c r="X38" s="6">
        <v>3</v>
      </c>
      <c r="Y38" s="6">
        <v>84520</v>
      </c>
      <c r="Z38" s="6">
        <v>4</v>
      </c>
      <c r="AA38" s="6">
        <v>158310</v>
      </c>
      <c r="AB38" s="6">
        <v>0</v>
      </c>
      <c r="AC38" s="6">
        <v>0</v>
      </c>
      <c r="AD38" s="6">
        <v>158310</v>
      </c>
      <c r="AE38" s="6">
        <v>-73790</v>
      </c>
      <c r="AF38" s="6">
        <v>226</v>
      </c>
      <c r="AG38" s="6">
        <v>6194460</v>
      </c>
    </row>
    <row r="39" spans="1:33" s="4" customFormat="1" ht="17.25" customHeight="1" x14ac:dyDescent="0.15">
      <c r="A39" s="7" t="s">
        <v>235</v>
      </c>
      <c r="B39" s="6">
        <f t="shared" si="49"/>
        <v>4</v>
      </c>
      <c r="C39" s="6">
        <f t="shared" si="50"/>
        <v>95370</v>
      </c>
      <c r="D39" s="6">
        <f t="shared" si="51"/>
        <v>4</v>
      </c>
      <c r="E39" s="6">
        <f t="shared" si="52"/>
        <v>156160</v>
      </c>
      <c r="F39" s="6">
        <f t="shared" si="53"/>
        <v>0</v>
      </c>
      <c r="G39" s="6">
        <f t="shared" si="54"/>
        <v>0</v>
      </c>
      <c r="H39" s="6">
        <f t="shared" si="55"/>
        <v>156160</v>
      </c>
      <c r="I39" s="6">
        <f t="shared" si="56"/>
        <v>-60790</v>
      </c>
      <c r="J39" s="6">
        <f t="shared" si="57"/>
        <v>226</v>
      </c>
      <c r="K39" s="6">
        <f t="shared" si="58"/>
        <v>6133670</v>
      </c>
      <c r="L39" s="62"/>
      <c r="M39" s="6">
        <v>0</v>
      </c>
      <c r="N39" s="6">
        <v>0</v>
      </c>
      <c r="O39" s="6">
        <v>0</v>
      </c>
      <c r="P39" s="6">
        <v>0</v>
      </c>
      <c r="Q39" s="6">
        <v>0</v>
      </c>
      <c r="R39" s="6">
        <v>0</v>
      </c>
      <c r="S39" s="6">
        <v>0</v>
      </c>
      <c r="T39" s="6">
        <v>0</v>
      </c>
      <c r="U39" s="6">
        <v>0</v>
      </c>
      <c r="V39" s="6">
        <v>0</v>
      </c>
      <c r="W39" s="62"/>
      <c r="X39" s="6">
        <v>4</v>
      </c>
      <c r="Y39" s="6">
        <v>95370</v>
      </c>
      <c r="Z39" s="6">
        <v>4</v>
      </c>
      <c r="AA39" s="6">
        <v>156160</v>
      </c>
      <c r="AB39" s="6">
        <v>0</v>
      </c>
      <c r="AC39" s="6">
        <v>0</v>
      </c>
      <c r="AD39" s="6">
        <v>156160</v>
      </c>
      <c r="AE39" s="6">
        <v>-60790</v>
      </c>
      <c r="AF39" s="6">
        <v>226</v>
      </c>
      <c r="AG39" s="6">
        <v>6133670</v>
      </c>
    </row>
    <row r="40" spans="1:33" s="4" customFormat="1" ht="17.25" customHeight="1" x14ac:dyDescent="0.15">
      <c r="A40" s="7" t="s">
        <v>240</v>
      </c>
      <c r="B40" s="6">
        <f t="shared" si="49"/>
        <v>3</v>
      </c>
      <c r="C40" s="6">
        <f t="shared" si="50"/>
        <v>72260</v>
      </c>
      <c r="D40" s="6">
        <f t="shared" si="51"/>
        <v>5</v>
      </c>
      <c r="E40" s="6">
        <f t="shared" si="52"/>
        <v>172500</v>
      </c>
      <c r="F40" s="6">
        <f t="shared" si="53"/>
        <v>0</v>
      </c>
      <c r="G40" s="6">
        <f t="shared" si="54"/>
        <v>0</v>
      </c>
      <c r="H40" s="6">
        <f t="shared" si="55"/>
        <v>172500</v>
      </c>
      <c r="I40" s="6">
        <f t="shared" si="56"/>
        <v>-100240</v>
      </c>
      <c r="J40" s="6">
        <f t="shared" si="57"/>
        <v>224</v>
      </c>
      <c r="K40" s="6">
        <f t="shared" si="58"/>
        <v>6033430</v>
      </c>
      <c r="L40" s="62"/>
      <c r="M40" s="6">
        <v>0</v>
      </c>
      <c r="N40" s="6">
        <v>0</v>
      </c>
      <c r="O40" s="6">
        <v>0</v>
      </c>
      <c r="P40" s="6">
        <v>0</v>
      </c>
      <c r="Q40" s="6">
        <v>0</v>
      </c>
      <c r="R40" s="6">
        <v>0</v>
      </c>
      <c r="S40" s="6">
        <v>0</v>
      </c>
      <c r="T40" s="6">
        <v>0</v>
      </c>
      <c r="U40" s="6">
        <v>0</v>
      </c>
      <c r="V40" s="6">
        <v>0</v>
      </c>
      <c r="W40" s="62"/>
      <c r="X40" s="6">
        <v>3</v>
      </c>
      <c r="Y40" s="6">
        <v>72260</v>
      </c>
      <c r="Z40" s="6">
        <v>5</v>
      </c>
      <c r="AA40" s="6">
        <v>172500</v>
      </c>
      <c r="AB40" s="6">
        <v>0</v>
      </c>
      <c r="AC40" s="6">
        <v>0</v>
      </c>
      <c r="AD40" s="6">
        <v>172500</v>
      </c>
      <c r="AE40" s="6">
        <v>-100240</v>
      </c>
      <c r="AF40" s="6">
        <v>224</v>
      </c>
      <c r="AG40" s="6">
        <v>6033430</v>
      </c>
    </row>
    <row r="41" spans="1:33" s="4" customFormat="1" ht="17.25" customHeight="1" x14ac:dyDescent="0.15">
      <c r="A41" s="7" t="s">
        <v>243</v>
      </c>
      <c r="B41" s="6">
        <f t="shared" si="49"/>
        <v>3</v>
      </c>
      <c r="C41" s="6">
        <f t="shared" si="50"/>
        <v>74090</v>
      </c>
      <c r="D41" s="6">
        <f t="shared" si="51"/>
        <v>4</v>
      </c>
      <c r="E41" s="6">
        <f t="shared" si="52"/>
        <v>134350</v>
      </c>
      <c r="F41" s="6">
        <f t="shared" si="53"/>
        <v>0</v>
      </c>
      <c r="G41" s="6">
        <f t="shared" si="54"/>
        <v>0</v>
      </c>
      <c r="H41" s="6">
        <f t="shared" si="55"/>
        <v>134350</v>
      </c>
      <c r="I41" s="6">
        <f t="shared" si="56"/>
        <v>-60260</v>
      </c>
      <c r="J41" s="6">
        <f t="shared" si="57"/>
        <v>223</v>
      </c>
      <c r="K41" s="6">
        <f t="shared" si="58"/>
        <v>5973170</v>
      </c>
      <c r="L41" s="62"/>
      <c r="M41" s="6">
        <v>0</v>
      </c>
      <c r="N41" s="6">
        <v>0</v>
      </c>
      <c r="O41" s="6">
        <v>0</v>
      </c>
      <c r="P41" s="6">
        <v>0</v>
      </c>
      <c r="Q41" s="6">
        <v>0</v>
      </c>
      <c r="R41" s="6">
        <v>0</v>
      </c>
      <c r="S41" s="6">
        <v>0</v>
      </c>
      <c r="T41" s="6">
        <v>0</v>
      </c>
      <c r="U41" s="6">
        <v>0</v>
      </c>
      <c r="V41" s="6">
        <v>0</v>
      </c>
      <c r="W41" s="62"/>
      <c r="X41" s="6">
        <v>3</v>
      </c>
      <c r="Y41" s="6">
        <v>74090</v>
      </c>
      <c r="Z41" s="6">
        <v>4</v>
      </c>
      <c r="AA41" s="6">
        <v>134350</v>
      </c>
      <c r="AB41" s="6">
        <v>0</v>
      </c>
      <c r="AC41" s="6">
        <v>0</v>
      </c>
      <c r="AD41" s="6">
        <v>134350</v>
      </c>
      <c r="AE41" s="6">
        <v>-60260</v>
      </c>
      <c r="AF41" s="6">
        <v>223</v>
      </c>
      <c r="AG41" s="6">
        <v>5973170</v>
      </c>
    </row>
    <row r="42" spans="1:33" s="4" customFormat="1" ht="17.25" customHeight="1" x14ac:dyDescent="0.15">
      <c r="A42" s="7" t="s">
        <v>244</v>
      </c>
      <c r="B42" s="6">
        <f t="shared" si="49"/>
        <v>4</v>
      </c>
      <c r="C42" s="6">
        <f t="shared" si="50"/>
        <v>87540</v>
      </c>
      <c r="D42" s="6">
        <f t="shared" si="51"/>
        <v>4</v>
      </c>
      <c r="E42" s="6">
        <f t="shared" si="52"/>
        <v>139270</v>
      </c>
      <c r="F42" s="6">
        <f t="shared" si="53"/>
        <v>0</v>
      </c>
      <c r="G42" s="6">
        <f t="shared" si="54"/>
        <v>0</v>
      </c>
      <c r="H42" s="6">
        <f t="shared" si="55"/>
        <v>139270</v>
      </c>
      <c r="I42" s="6">
        <f t="shared" si="56"/>
        <v>-51730</v>
      </c>
      <c r="J42" s="6">
        <f t="shared" si="57"/>
        <v>223</v>
      </c>
      <c r="K42" s="6">
        <f t="shared" si="58"/>
        <v>5921440</v>
      </c>
      <c r="L42" s="62"/>
      <c r="M42" s="6">
        <v>0</v>
      </c>
      <c r="N42" s="6">
        <v>0</v>
      </c>
      <c r="O42" s="6">
        <v>0</v>
      </c>
      <c r="P42" s="6">
        <v>0</v>
      </c>
      <c r="Q42" s="6">
        <v>0</v>
      </c>
      <c r="R42" s="6">
        <v>0</v>
      </c>
      <c r="S42" s="6">
        <v>0</v>
      </c>
      <c r="T42" s="6">
        <v>0</v>
      </c>
      <c r="U42" s="6">
        <v>0</v>
      </c>
      <c r="V42" s="6">
        <v>0</v>
      </c>
      <c r="W42" s="62"/>
      <c r="X42" s="6">
        <v>4</v>
      </c>
      <c r="Y42" s="6">
        <v>87540</v>
      </c>
      <c r="Z42" s="6">
        <v>4</v>
      </c>
      <c r="AA42" s="6">
        <v>139270</v>
      </c>
      <c r="AB42" s="6">
        <v>0</v>
      </c>
      <c r="AC42" s="6">
        <v>0</v>
      </c>
      <c r="AD42" s="6">
        <v>139270</v>
      </c>
      <c r="AE42" s="6">
        <v>-51730</v>
      </c>
      <c r="AF42" s="6">
        <v>223</v>
      </c>
      <c r="AG42" s="6">
        <v>5921440</v>
      </c>
    </row>
    <row r="43" spans="1:33" s="4" customFormat="1" ht="17.25" customHeight="1" x14ac:dyDescent="0.15">
      <c r="A43" s="7" t="s">
        <v>252</v>
      </c>
      <c r="B43" s="6">
        <f>M43+X43</f>
        <v>3</v>
      </c>
      <c r="C43" s="6">
        <f t="shared" si="50"/>
        <v>96390</v>
      </c>
      <c r="D43" s="6">
        <f t="shared" si="51"/>
        <v>4</v>
      </c>
      <c r="E43" s="6">
        <f t="shared" si="52"/>
        <v>134660</v>
      </c>
      <c r="F43" s="6">
        <f t="shared" si="53"/>
        <v>0</v>
      </c>
      <c r="G43" s="6">
        <f t="shared" si="54"/>
        <v>0</v>
      </c>
      <c r="H43" s="6">
        <f>SUM(E43:G43)</f>
        <v>134660</v>
      </c>
      <c r="I43" s="6">
        <f>C43-H43</f>
        <v>-38270</v>
      </c>
      <c r="J43" s="6">
        <f t="shared" si="57"/>
        <v>222</v>
      </c>
      <c r="K43" s="6">
        <f t="shared" si="58"/>
        <v>5883170</v>
      </c>
      <c r="L43" s="62"/>
      <c r="M43" s="6">
        <v>0</v>
      </c>
      <c r="N43" s="6">
        <v>0</v>
      </c>
      <c r="O43" s="6">
        <v>0</v>
      </c>
      <c r="P43" s="6">
        <v>0</v>
      </c>
      <c r="Q43" s="6">
        <v>0</v>
      </c>
      <c r="R43" s="6">
        <v>0</v>
      </c>
      <c r="S43" s="6">
        <v>0</v>
      </c>
      <c r="T43" s="6">
        <v>0</v>
      </c>
      <c r="U43" s="6">
        <v>0</v>
      </c>
      <c r="V43" s="6">
        <v>0</v>
      </c>
      <c r="W43" s="62"/>
      <c r="X43" s="6">
        <v>3</v>
      </c>
      <c r="Y43" s="6">
        <v>96390</v>
      </c>
      <c r="Z43" s="6">
        <v>4</v>
      </c>
      <c r="AA43" s="6">
        <v>134660</v>
      </c>
      <c r="AB43" s="6">
        <v>0</v>
      </c>
      <c r="AC43" s="6">
        <v>0</v>
      </c>
      <c r="AD43" s="6">
        <v>134660</v>
      </c>
      <c r="AE43" s="6">
        <v>-38270</v>
      </c>
      <c r="AF43" s="6">
        <v>222</v>
      </c>
      <c r="AG43" s="6">
        <v>5883170</v>
      </c>
    </row>
    <row r="44" spans="1:33" s="4" customFormat="1" ht="17.25" customHeight="1" x14ac:dyDescent="0.15">
      <c r="A44" s="7" t="s">
        <v>253</v>
      </c>
      <c r="B44" s="6">
        <f t="shared" ref="B44:B54" si="59">M44+X44</f>
        <v>3</v>
      </c>
      <c r="C44" s="6">
        <f t="shared" ref="C44:C55" si="60">N44+Y44</f>
        <v>85700</v>
      </c>
      <c r="D44" s="6">
        <f t="shared" ref="D44:D55" si="61">O44+Z44</f>
        <v>4</v>
      </c>
      <c r="E44" s="6">
        <f t="shared" ref="E44:E55" si="62">P44+AA44</f>
        <v>130620</v>
      </c>
      <c r="F44" s="6">
        <f t="shared" ref="F44:F55" si="63">Q44+AB44</f>
        <v>0</v>
      </c>
      <c r="G44" s="6">
        <f t="shared" ref="G44:G55" si="64">R44+AC44</f>
        <v>0</v>
      </c>
      <c r="H44" s="6">
        <f t="shared" ref="H44:H54" si="65">SUM(E44:G44)</f>
        <v>130620</v>
      </c>
      <c r="I44" s="6">
        <f t="shared" ref="I44:I54" si="66">C44-H44</f>
        <v>-44920</v>
      </c>
      <c r="J44" s="6">
        <f t="shared" ref="J44:J55" si="67">U44+AF44</f>
        <v>221</v>
      </c>
      <c r="K44" s="6">
        <f t="shared" ref="K44:K55" si="68">V44+AG44</f>
        <v>5838250</v>
      </c>
      <c r="L44" s="62"/>
      <c r="M44" s="6">
        <v>0</v>
      </c>
      <c r="N44" s="6">
        <v>0</v>
      </c>
      <c r="O44" s="6">
        <v>0</v>
      </c>
      <c r="P44" s="6">
        <v>0</v>
      </c>
      <c r="Q44" s="6">
        <v>0</v>
      </c>
      <c r="R44" s="6">
        <v>0</v>
      </c>
      <c r="S44" s="6">
        <v>0</v>
      </c>
      <c r="T44" s="6">
        <v>0</v>
      </c>
      <c r="U44" s="6">
        <v>0</v>
      </c>
      <c r="V44" s="6">
        <v>0</v>
      </c>
      <c r="W44" s="62"/>
      <c r="X44" s="6">
        <v>3</v>
      </c>
      <c r="Y44" s="6">
        <v>85700</v>
      </c>
      <c r="Z44" s="6">
        <v>4</v>
      </c>
      <c r="AA44" s="6">
        <v>130620</v>
      </c>
      <c r="AB44" s="6">
        <v>0</v>
      </c>
      <c r="AC44" s="6">
        <v>0</v>
      </c>
      <c r="AD44" s="6">
        <v>130620</v>
      </c>
      <c r="AE44" s="6">
        <v>-44920</v>
      </c>
      <c r="AF44" s="6">
        <v>221</v>
      </c>
      <c r="AG44" s="6">
        <v>5838250</v>
      </c>
    </row>
    <row r="45" spans="1:33" s="4" customFormat="1" ht="17.25" customHeight="1" x14ac:dyDescent="0.15">
      <c r="A45" s="7" t="s">
        <v>254</v>
      </c>
      <c r="B45" s="6">
        <f t="shared" si="59"/>
        <v>4</v>
      </c>
      <c r="C45" s="6">
        <f t="shared" si="60"/>
        <v>111350</v>
      </c>
      <c r="D45" s="6">
        <f t="shared" si="61"/>
        <v>4</v>
      </c>
      <c r="E45" s="6">
        <f t="shared" si="62"/>
        <v>133290</v>
      </c>
      <c r="F45" s="6">
        <f t="shared" si="63"/>
        <v>0</v>
      </c>
      <c r="G45" s="6">
        <f t="shared" si="64"/>
        <v>0</v>
      </c>
      <c r="H45" s="6">
        <f t="shared" si="65"/>
        <v>133290</v>
      </c>
      <c r="I45" s="6">
        <f t="shared" si="66"/>
        <v>-21940</v>
      </c>
      <c r="J45" s="6">
        <f t="shared" si="67"/>
        <v>221</v>
      </c>
      <c r="K45" s="6">
        <f t="shared" si="68"/>
        <v>5816310</v>
      </c>
      <c r="L45" s="62"/>
      <c r="M45" s="6">
        <v>0</v>
      </c>
      <c r="N45" s="6">
        <v>0</v>
      </c>
      <c r="O45" s="6">
        <v>0</v>
      </c>
      <c r="P45" s="6">
        <v>0</v>
      </c>
      <c r="Q45" s="6">
        <v>0</v>
      </c>
      <c r="R45" s="6">
        <v>0</v>
      </c>
      <c r="S45" s="6">
        <v>0</v>
      </c>
      <c r="T45" s="6">
        <v>0</v>
      </c>
      <c r="U45" s="6">
        <v>0</v>
      </c>
      <c r="V45" s="6">
        <v>0</v>
      </c>
      <c r="W45" s="62"/>
      <c r="X45" s="6">
        <v>4</v>
      </c>
      <c r="Y45" s="6">
        <v>111350</v>
      </c>
      <c r="Z45" s="6">
        <v>4</v>
      </c>
      <c r="AA45" s="6">
        <v>133290</v>
      </c>
      <c r="AB45" s="6">
        <v>0</v>
      </c>
      <c r="AC45" s="6">
        <v>0</v>
      </c>
      <c r="AD45" s="6">
        <v>133290</v>
      </c>
      <c r="AE45" s="6">
        <v>-21940</v>
      </c>
      <c r="AF45" s="6">
        <v>221</v>
      </c>
      <c r="AG45" s="6">
        <v>5816310</v>
      </c>
    </row>
    <row r="46" spans="1:33" s="4" customFormat="1" ht="17.25" customHeight="1" x14ac:dyDescent="0.15">
      <c r="A46" s="7" t="s">
        <v>255</v>
      </c>
      <c r="B46" s="6">
        <f t="shared" si="59"/>
        <v>3</v>
      </c>
      <c r="C46" s="6">
        <f t="shared" si="60"/>
        <v>72670</v>
      </c>
      <c r="D46" s="6">
        <f t="shared" si="61"/>
        <v>4</v>
      </c>
      <c r="E46" s="6">
        <f t="shared" si="62"/>
        <v>133450</v>
      </c>
      <c r="F46" s="6">
        <f t="shared" si="63"/>
        <v>0</v>
      </c>
      <c r="G46" s="6">
        <f t="shared" si="64"/>
        <v>0</v>
      </c>
      <c r="H46" s="6">
        <f t="shared" si="65"/>
        <v>133450</v>
      </c>
      <c r="I46" s="6">
        <f t="shared" si="66"/>
        <v>-60780</v>
      </c>
      <c r="J46" s="6">
        <f t="shared" si="67"/>
        <v>220</v>
      </c>
      <c r="K46" s="6">
        <f t="shared" si="68"/>
        <v>5755530</v>
      </c>
      <c r="L46" s="62"/>
      <c r="M46" s="6">
        <v>0</v>
      </c>
      <c r="N46" s="6">
        <v>0</v>
      </c>
      <c r="O46" s="6">
        <v>0</v>
      </c>
      <c r="P46" s="6">
        <v>0</v>
      </c>
      <c r="Q46" s="6">
        <v>0</v>
      </c>
      <c r="R46" s="6">
        <v>0</v>
      </c>
      <c r="S46" s="6">
        <v>0</v>
      </c>
      <c r="T46" s="6">
        <v>0</v>
      </c>
      <c r="U46" s="6">
        <v>0</v>
      </c>
      <c r="V46" s="6">
        <v>0</v>
      </c>
      <c r="W46" s="62"/>
      <c r="X46" s="6">
        <v>3</v>
      </c>
      <c r="Y46" s="6">
        <v>72670</v>
      </c>
      <c r="Z46" s="6">
        <v>4</v>
      </c>
      <c r="AA46" s="6">
        <v>133450</v>
      </c>
      <c r="AB46" s="6">
        <v>0</v>
      </c>
      <c r="AC46" s="6">
        <v>0</v>
      </c>
      <c r="AD46" s="6">
        <v>133450</v>
      </c>
      <c r="AE46" s="6">
        <v>-60780</v>
      </c>
      <c r="AF46" s="6">
        <v>220</v>
      </c>
      <c r="AG46" s="6">
        <v>5755530</v>
      </c>
    </row>
    <row r="47" spans="1:33" s="4" customFormat="1" ht="17.25" customHeight="1" x14ac:dyDescent="0.15">
      <c r="A47" s="7" t="s">
        <v>256</v>
      </c>
      <c r="B47" s="6">
        <f t="shared" si="59"/>
        <v>3</v>
      </c>
      <c r="C47" s="6">
        <f t="shared" si="60"/>
        <v>76900</v>
      </c>
      <c r="D47" s="6">
        <f t="shared" si="61"/>
        <v>4</v>
      </c>
      <c r="E47" s="6">
        <f t="shared" si="62"/>
        <v>136210</v>
      </c>
      <c r="F47" s="6">
        <f t="shared" si="63"/>
        <v>0</v>
      </c>
      <c r="G47" s="6">
        <f t="shared" si="64"/>
        <v>0</v>
      </c>
      <c r="H47" s="6">
        <f t="shared" si="65"/>
        <v>136210</v>
      </c>
      <c r="I47" s="6">
        <f t="shared" si="66"/>
        <v>-59310</v>
      </c>
      <c r="J47" s="6">
        <f t="shared" si="67"/>
        <v>219</v>
      </c>
      <c r="K47" s="6">
        <f t="shared" si="68"/>
        <v>5696220</v>
      </c>
      <c r="L47" s="62"/>
      <c r="M47" s="6">
        <v>0</v>
      </c>
      <c r="N47" s="6">
        <v>0</v>
      </c>
      <c r="O47" s="6">
        <v>0</v>
      </c>
      <c r="P47" s="6">
        <v>0</v>
      </c>
      <c r="Q47" s="6">
        <v>0</v>
      </c>
      <c r="R47" s="6">
        <v>0</v>
      </c>
      <c r="S47" s="6">
        <v>0</v>
      </c>
      <c r="T47" s="6">
        <v>0</v>
      </c>
      <c r="U47" s="6">
        <v>0</v>
      </c>
      <c r="V47" s="6">
        <v>0</v>
      </c>
      <c r="W47" s="62"/>
      <c r="X47" s="6">
        <v>3</v>
      </c>
      <c r="Y47" s="6">
        <v>76900</v>
      </c>
      <c r="Z47" s="6">
        <v>4</v>
      </c>
      <c r="AA47" s="6">
        <v>136210</v>
      </c>
      <c r="AB47" s="6">
        <v>0</v>
      </c>
      <c r="AC47" s="6">
        <v>0</v>
      </c>
      <c r="AD47" s="6">
        <v>136210</v>
      </c>
      <c r="AE47" s="6">
        <v>-59310</v>
      </c>
      <c r="AF47" s="6">
        <v>219</v>
      </c>
      <c r="AG47" s="6">
        <v>5696220</v>
      </c>
    </row>
    <row r="48" spans="1:33" s="4" customFormat="1" ht="17.25" customHeight="1" x14ac:dyDescent="0.15">
      <c r="A48" s="7" t="s">
        <v>257</v>
      </c>
      <c r="B48" s="6">
        <f t="shared" si="59"/>
        <v>4</v>
      </c>
      <c r="C48" s="6">
        <f t="shared" si="60"/>
        <v>100220</v>
      </c>
      <c r="D48" s="6">
        <f t="shared" si="61"/>
        <v>4</v>
      </c>
      <c r="E48" s="6">
        <f t="shared" si="62"/>
        <v>146810</v>
      </c>
      <c r="F48" s="6">
        <f t="shared" si="63"/>
        <v>0</v>
      </c>
      <c r="G48" s="6">
        <f t="shared" si="64"/>
        <v>0</v>
      </c>
      <c r="H48" s="6">
        <f t="shared" si="65"/>
        <v>146810</v>
      </c>
      <c r="I48" s="6">
        <f t="shared" si="66"/>
        <v>-46590</v>
      </c>
      <c r="J48" s="6">
        <f t="shared" si="67"/>
        <v>219</v>
      </c>
      <c r="K48" s="6">
        <f t="shared" si="68"/>
        <v>5649630</v>
      </c>
      <c r="L48" s="62"/>
      <c r="M48" s="6">
        <v>0</v>
      </c>
      <c r="N48" s="6">
        <v>0</v>
      </c>
      <c r="O48" s="6">
        <v>0</v>
      </c>
      <c r="P48" s="6">
        <v>0</v>
      </c>
      <c r="Q48" s="6">
        <v>0</v>
      </c>
      <c r="R48" s="6">
        <v>0</v>
      </c>
      <c r="S48" s="6">
        <v>0</v>
      </c>
      <c r="T48" s="6">
        <v>0</v>
      </c>
      <c r="U48" s="6">
        <v>0</v>
      </c>
      <c r="V48" s="6">
        <v>0</v>
      </c>
      <c r="W48" s="62"/>
      <c r="X48" s="6">
        <v>4</v>
      </c>
      <c r="Y48" s="6">
        <v>100220</v>
      </c>
      <c r="Z48" s="6">
        <v>4</v>
      </c>
      <c r="AA48" s="6">
        <v>146810</v>
      </c>
      <c r="AB48" s="6">
        <v>0</v>
      </c>
      <c r="AC48" s="6">
        <v>0</v>
      </c>
      <c r="AD48" s="6">
        <v>146810</v>
      </c>
      <c r="AE48" s="6">
        <v>-46590</v>
      </c>
      <c r="AF48" s="6">
        <v>219</v>
      </c>
      <c r="AG48" s="6">
        <v>5649630</v>
      </c>
    </row>
    <row r="49" spans="1:33" s="4" customFormat="1" ht="17.25" customHeight="1" x14ac:dyDescent="0.15">
      <c r="A49" s="7" t="s">
        <v>258</v>
      </c>
      <c r="B49" s="6">
        <f t="shared" si="59"/>
        <v>3</v>
      </c>
      <c r="C49" s="6">
        <f t="shared" si="60"/>
        <v>69560</v>
      </c>
      <c r="D49" s="6">
        <f t="shared" si="61"/>
        <v>4</v>
      </c>
      <c r="E49" s="6">
        <f t="shared" si="62"/>
        <v>143200</v>
      </c>
      <c r="F49" s="6">
        <f t="shared" si="63"/>
        <v>0</v>
      </c>
      <c r="G49" s="6">
        <f t="shared" si="64"/>
        <v>0</v>
      </c>
      <c r="H49" s="6">
        <f t="shared" si="65"/>
        <v>143200</v>
      </c>
      <c r="I49" s="6">
        <f t="shared" si="66"/>
        <v>-73640</v>
      </c>
      <c r="J49" s="6">
        <f t="shared" si="67"/>
        <v>218</v>
      </c>
      <c r="K49" s="6">
        <f t="shared" si="68"/>
        <v>5575990</v>
      </c>
      <c r="L49" s="62"/>
      <c r="M49" s="6">
        <v>0</v>
      </c>
      <c r="N49" s="6">
        <v>0</v>
      </c>
      <c r="O49" s="6">
        <v>0</v>
      </c>
      <c r="P49" s="6">
        <v>0</v>
      </c>
      <c r="Q49" s="6">
        <v>0</v>
      </c>
      <c r="R49" s="6">
        <v>0</v>
      </c>
      <c r="S49" s="6">
        <v>0</v>
      </c>
      <c r="T49" s="6">
        <v>0</v>
      </c>
      <c r="U49" s="6">
        <v>0</v>
      </c>
      <c r="V49" s="6">
        <v>0</v>
      </c>
      <c r="W49" s="62"/>
      <c r="X49" s="6">
        <v>3</v>
      </c>
      <c r="Y49" s="6">
        <v>69560</v>
      </c>
      <c r="Z49" s="6">
        <v>4</v>
      </c>
      <c r="AA49" s="6">
        <v>143200</v>
      </c>
      <c r="AB49" s="6">
        <v>0</v>
      </c>
      <c r="AC49" s="6">
        <v>0</v>
      </c>
      <c r="AD49" s="6">
        <v>143200</v>
      </c>
      <c r="AE49" s="6">
        <v>-73640</v>
      </c>
      <c r="AF49" s="6">
        <v>218</v>
      </c>
      <c r="AG49" s="6">
        <v>5575990</v>
      </c>
    </row>
    <row r="50" spans="1:33" s="4" customFormat="1" ht="17.25" customHeight="1" x14ac:dyDescent="0.15">
      <c r="A50" s="7" t="s">
        <v>259</v>
      </c>
      <c r="B50" s="6">
        <f t="shared" si="59"/>
        <v>3</v>
      </c>
      <c r="C50" s="6">
        <f t="shared" si="60"/>
        <v>63550</v>
      </c>
      <c r="D50" s="6">
        <f t="shared" si="61"/>
        <v>4</v>
      </c>
      <c r="E50" s="6">
        <f t="shared" si="62"/>
        <v>130840</v>
      </c>
      <c r="F50" s="6">
        <f t="shared" si="63"/>
        <v>0</v>
      </c>
      <c r="G50" s="6">
        <f t="shared" si="64"/>
        <v>0</v>
      </c>
      <c r="H50" s="6">
        <f t="shared" si="65"/>
        <v>130840</v>
      </c>
      <c r="I50" s="6">
        <f t="shared" si="66"/>
        <v>-67290</v>
      </c>
      <c r="J50" s="6">
        <f t="shared" si="67"/>
        <v>217</v>
      </c>
      <c r="K50" s="6">
        <f t="shared" si="68"/>
        <v>5508700</v>
      </c>
      <c r="L50" s="62"/>
      <c r="M50" s="6">
        <v>0</v>
      </c>
      <c r="N50" s="6">
        <v>0</v>
      </c>
      <c r="O50" s="6">
        <v>0</v>
      </c>
      <c r="P50" s="6">
        <v>0</v>
      </c>
      <c r="Q50" s="6">
        <v>0</v>
      </c>
      <c r="R50" s="6">
        <v>0</v>
      </c>
      <c r="S50" s="6">
        <v>0</v>
      </c>
      <c r="T50" s="6">
        <v>0</v>
      </c>
      <c r="U50" s="6">
        <v>0</v>
      </c>
      <c r="V50" s="6">
        <v>0</v>
      </c>
      <c r="W50" s="62"/>
      <c r="X50" s="6">
        <v>3</v>
      </c>
      <c r="Y50" s="6">
        <v>63550</v>
      </c>
      <c r="Z50" s="6">
        <v>4</v>
      </c>
      <c r="AA50" s="6">
        <v>130840</v>
      </c>
      <c r="AB50" s="6">
        <v>0</v>
      </c>
      <c r="AC50" s="6">
        <v>0</v>
      </c>
      <c r="AD50" s="6">
        <v>130840</v>
      </c>
      <c r="AE50" s="6">
        <v>-67290</v>
      </c>
      <c r="AF50" s="6">
        <v>217</v>
      </c>
      <c r="AG50" s="6">
        <v>5508700</v>
      </c>
    </row>
    <row r="51" spans="1:33" s="4" customFormat="1" ht="17.25" customHeight="1" x14ac:dyDescent="0.15">
      <c r="A51" s="7" t="s">
        <v>260</v>
      </c>
      <c r="B51" s="6">
        <f t="shared" si="59"/>
        <v>4</v>
      </c>
      <c r="C51" s="6">
        <f t="shared" si="60"/>
        <v>97100</v>
      </c>
      <c r="D51" s="6">
        <f t="shared" si="61"/>
        <v>4</v>
      </c>
      <c r="E51" s="6">
        <f t="shared" si="62"/>
        <v>117160</v>
      </c>
      <c r="F51" s="6">
        <f t="shared" si="63"/>
        <v>0</v>
      </c>
      <c r="G51" s="6">
        <f t="shared" si="64"/>
        <v>0</v>
      </c>
      <c r="H51" s="6">
        <f t="shared" si="65"/>
        <v>117160</v>
      </c>
      <c r="I51" s="6">
        <f t="shared" si="66"/>
        <v>-20060</v>
      </c>
      <c r="J51" s="6">
        <f t="shared" si="67"/>
        <v>217</v>
      </c>
      <c r="K51" s="6">
        <f t="shared" si="68"/>
        <v>5488640</v>
      </c>
      <c r="L51" s="62"/>
      <c r="M51" s="6">
        <v>0</v>
      </c>
      <c r="N51" s="6">
        <v>0</v>
      </c>
      <c r="O51" s="6">
        <v>0</v>
      </c>
      <c r="P51" s="6">
        <v>0</v>
      </c>
      <c r="Q51" s="6">
        <v>0</v>
      </c>
      <c r="R51" s="6">
        <v>0</v>
      </c>
      <c r="S51" s="6">
        <v>0</v>
      </c>
      <c r="T51" s="6">
        <v>0</v>
      </c>
      <c r="U51" s="6">
        <v>0</v>
      </c>
      <c r="V51" s="6">
        <v>0</v>
      </c>
      <c r="W51" s="62"/>
      <c r="X51" s="6">
        <v>4</v>
      </c>
      <c r="Y51" s="6">
        <v>97100</v>
      </c>
      <c r="Z51" s="6">
        <v>4</v>
      </c>
      <c r="AA51" s="6">
        <v>117160</v>
      </c>
      <c r="AB51" s="6">
        <v>0</v>
      </c>
      <c r="AC51" s="6">
        <v>0</v>
      </c>
      <c r="AD51" s="6">
        <v>117160</v>
      </c>
      <c r="AE51" s="6">
        <v>-20060</v>
      </c>
      <c r="AF51" s="6">
        <v>217</v>
      </c>
      <c r="AG51" s="6">
        <v>5488640</v>
      </c>
    </row>
    <row r="52" spans="1:33" s="4" customFormat="1" ht="17.25" customHeight="1" x14ac:dyDescent="0.15">
      <c r="A52" s="7" t="s">
        <v>261</v>
      </c>
      <c r="B52" s="6">
        <f t="shared" si="59"/>
        <v>3</v>
      </c>
      <c r="C52" s="6">
        <f t="shared" si="60"/>
        <v>66650</v>
      </c>
      <c r="D52" s="6">
        <f t="shared" si="61"/>
        <v>4</v>
      </c>
      <c r="E52" s="6">
        <f t="shared" si="62"/>
        <v>123740</v>
      </c>
      <c r="F52" s="6">
        <f t="shared" si="63"/>
        <v>0</v>
      </c>
      <c r="G52" s="6">
        <f t="shared" si="64"/>
        <v>0</v>
      </c>
      <c r="H52" s="6">
        <f t="shared" si="65"/>
        <v>123740</v>
      </c>
      <c r="I52" s="6">
        <f t="shared" si="66"/>
        <v>-57090</v>
      </c>
      <c r="J52" s="6">
        <f t="shared" si="67"/>
        <v>216</v>
      </c>
      <c r="K52" s="6">
        <f t="shared" si="68"/>
        <v>5431550</v>
      </c>
      <c r="L52" s="62"/>
      <c r="M52" s="6">
        <v>0</v>
      </c>
      <c r="N52" s="6">
        <v>0</v>
      </c>
      <c r="O52" s="6">
        <v>0</v>
      </c>
      <c r="P52" s="6">
        <v>0</v>
      </c>
      <c r="Q52" s="6">
        <v>0</v>
      </c>
      <c r="R52" s="6">
        <v>0</v>
      </c>
      <c r="S52" s="6">
        <v>0</v>
      </c>
      <c r="T52" s="6">
        <v>0</v>
      </c>
      <c r="U52" s="6">
        <v>0</v>
      </c>
      <c r="V52" s="6">
        <v>0</v>
      </c>
      <c r="W52" s="62"/>
      <c r="X52" s="6">
        <v>3</v>
      </c>
      <c r="Y52" s="6">
        <v>66650</v>
      </c>
      <c r="Z52" s="6">
        <v>4</v>
      </c>
      <c r="AA52" s="6">
        <v>123740</v>
      </c>
      <c r="AB52" s="6">
        <v>0</v>
      </c>
      <c r="AC52" s="6">
        <v>0</v>
      </c>
      <c r="AD52" s="6">
        <v>123740</v>
      </c>
      <c r="AE52" s="6">
        <v>-57090</v>
      </c>
      <c r="AF52" s="6">
        <v>216</v>
      </c>
      <c r="AG52" s="6">
        <v>5431550</v>
      </c>
    </row>
    <row r="53" spans="1:33" s="4" customFormat="1" ht="17.25" customHeight="1" x14ac:dyDescent="0.15">
      <c r="A53" s="7" t="s">
        <v>262</v>
      </c>
      <c r="B53" s="6">
        <f t="shared" si="59"/>
        <v>3</v>
      </c>
      <c r="C53" s="6">
        <f t="shared" si="60"/>
        <v>60410</v>
      </c>
      <c r="D53" s="6">
        <f t="shared" si="61"/>
        <v>4</v>
      </c>
      <c r="E53" s="6">
        <f t="shared" si="62"/>
        <v>123590</v>
      </c>
      <c r="F53" s="6">
        <f t="shared" si="63"/>
        <v>0</v>
      </c>
      <c r="G53" s="6">
        <f t="shared" si="64"/>
        <v>0</v>
      </c>
      <c r="H53" s="6">
        <f t="shared" si="65"/>
        <v>123590</v>
      </c>
      <c r="I53" s="6">
        <f t="shared" si="66"/>
        <v>-63180</v>
      </c>
      <c r="J53" s="6">
        <f t="shared" si="67"/>
        <v>215</v>
      </c>
      <c r="K53" s="6">
        <f t="shared" si="68"/>
        <v>5368370</v>
      </c>
      <c r="L53" s="62"/>
      <c r="M53" s="6">
        <v>0</v>
      </c>
      <c r="N53" s="6">
        <v>0</v>
      </c>
      <c r="O53" s="6">
        <v>0</v>
      </c>
      <c r="P53" s="6">
        <v>0</v>
      </c>
      <c r="Q53" s="6">
        <v>0</v>
      </c>
      <c r="R53" s="6">
        <v>0</v>
      </c>
      <c r="S53" s="6">
        <v>0</v>
      </c>
      <c r="T53" s="6">
        <v>0</v>
      </c>
      <c r="U53" s="6">
        <v>0</v>
      </c>
      <c r="V53" s="6">
        <v>0</v>
      </c>
      <c r="W53" s="62"/>
      <c r="X53" s="6">
        <v>3</v>
      </c>
      <c r="Y53" s="6">
        <v>60410</v>
      </c>
      <c r="Z53" s="6">
        <v>4</v>
      </c>
      <c r="AA53" s="6">
        <v>123590</v>
      </c>
      <c r="AB53" s="6">
        <v>0</v>
      </c>
      <c r="AC53" s="6">
        <v>0</v>
      </c>
      <c r="AD53" s="6">
        <v>123590</v>
      </c>
      <c r="AE53" s="6">
        <v>-63180</v>
      </c>
      <c r="AF53" s="6">
        <v>215</v>
      </c>
      <c r="AG53" s="6">
        <v>5368370</v>
      </c>
    </row>
    <row r="54" spans="1:33" s="4" customFormat="1" ht="17.25" customHeight="1" x14ac:dyDescent="0.15">
      <c r="A54" s="7" t="s">
        <v>263</v>
      </c>
      <c r="B54" s="6">
        <f t="shared" si="59"/>
        <v>4</v>
      </c>
      <c r="C54" s="6">
        <f t="shared" si="60"/>
        <v>88490</v>
      </c>
      <c r="D54" s="6">
        <f t="shared" si="61"/>
        <v>4</v>
      </c>
      <c r="E54" s="6">
        <f t="shared" si="62"/>
        <v>126920</v>
      </c>
      <c r="F54" s="6">
        <f t="shared" si="63"/>
        <v>0</v>
      </c>
      <c r="G54" s="6">
        <f t="shared" si="64"/>
        <v>0</v>
      </c>
      <c r="H54" s="6">
        <f t="shared" si="65"/>
        <v>126920</v>
      </c>
      <c r="I54" s="6">
        <f t="shared" si="66"/>
        <v>-38430</v>
      </c>
      <c r="J54" s="6">
        <f t="shared" si="67"/>
        <v>215</v>
      </c>
      <c r="K54" s="6">
        <f t="shared" si="68"/>
        <v>5329940</v>
      </c>
      <c r="L54" s="62"/>
      <c r="M54" s="6">
        <v>0</v>
      </c>
      <c r="N54" s="6">
        <v>0</v>
      </c>
      <c r="O54" s="6">
        <v>0</v>
      </c>
      <c r="P54" s="6">
        <v>0</v>
      </c>
      <c r="Q54" s="6">
        <v>0</v>
      </c>
      <c r="R54" s="6">
        <v>0</v>
      </c>
      <c r="S54" s="6">
        <v>0</v>
      </c>
      <c r="T54" s="6">
        <v>0</v>
      </c>
      <c r="U54" s="6">
        <v>0</v>
      </c>
      <c r="V54" s="6">
        <v>0</v>
      </c>
      <c r="W54" s="62"/>
      <c r="X54" s="6">
        <v>4</v>
      </c>
      <c r="Y54" s="6">
        <v>88490</v>
      </c>
      <c r="Z54" s="6">
        <v>4</v>
      </c>
      <c r="AA54" s="6">
        <v>126920</v>
      </c>
      <c r="AB54" s="6">
        <v>0</v>
      </c>
      <c r="AC54" s="6">
        <v>0</v>
      </c>
      <c r="AD54" s="6">
        <v>126920</v>
      </c>
      <c r="AE54" s="6">
        <v>-38430</v>
      </c>
      <c r="AF54" s="6">
        <v>215</v>
      </c>
      <c r="AG54" s="6">
        <v>5329940</v>
      </c>
    </row>
    <row r="55" spans="1:33" s="4" customFormat="1" ht="17.25" customHeight="1" x14ac:dyDescent="0.15">
      <c r="A55" s="7" t="s">
        <v>267</v>
      </c>
      <c r="B55" s="6">
        <f>M55+X55</f>
        <v>3</v>
      </c>
      <c r="C55" s="6">
        <f t="shared" si="60"/>
        <v>91910</v>
      </c>
      <c r="D55" s="6">
        <f t="shared" si="61"/>
        <v>4</v>
      </c>
      <c r="E55" s="6">
        <f t="shared" si="62"/>
        <v>150790</v>
      </c>
      <c r="F55" s="6">
        <f t="shared" si="63"/>
        <v>0</v>
      </c>
      <c r="G55" s="6">
        <f t="shared" si="64"/>
        <v>0</v>
      </c>
      <c r="H55" s="6">
        <f>SUM(E55:G55)</f>
        <v>150790</v>
      </c>
      <c r="I55" s="6">
        <f>C55-H55</f>
        <v>-58880</v>
      </c>
      <c r="J55" s="6">
        <f t="shared" si="67"/>
        <v>214</v>
      </c>
      <c r="K55" s="6">
        <f t="shared" si="68"/>
        <v>5271060</v>
      </c>
      <c r="L55" s="62"/>
      <c r="M55" s="6">
        <v>0</v>
      </c>
      <c r="N55" s="6">
        <v>0</v>
      </c>
      <c r="O55" s="6">
        <v>0</v>
      </c>
      <c r="P55" s="6">
        <v>0</v>
      </c>
      <c r="Q55" s="6">
        <v>0</v>
      </c>
      <c r="R55" s="6">
        <v>0</v>
      </c>
      <c r="S55" s="6">
        <v>0</v>
      </c>
      <c r="T55" s="6">
        <v>0</v>
      </c>
      <c r="U55" s="6">
        <v>0</v>
      </c>
      <c r="V55" s="6">
        <v>0</v>
      </c>
      <c r="W55" s="62"/>
      <c r="X55" s="6">
        <v>3</v>
      </c>
      <c r="Y55" s="6">
        <v>91910</v>
      </c>
      <c r="Z55" s="6">
        <v>4</v>
      </c>
      <c r="AA55" s="6">
        <v>150790</v>
      </c>
      <c r="AB55" s="6">
        <v>0</v>
      </c>
      <c r="AC55" s="6">
        <v>0</v>
      </c>
      <c r="AD55" s="6">
        <v>150790</v>
      </c>
      <c r="AE55" s="6">
        <v>-58880</v>
      </c>
      <c r="AF55" s="6">
        <v>214</v>
      </c>
      <c r="AG55" s="6">
        <v>5271060</v>
      </c>
    </row>
    <row r="56" spans="1:33" s="4" customFormat="1" ht="17.25" customHeight="1" x14ac:dyDescent="0.15">
      <c r="A56" s="7" t="s">
        <v>268</v>
      </c>
      <c r="B56" s="6">
        <f t="shared" ref="B56:B66" si="69">M56+X56</f>
        <v>3</v>
      </c>
      <c r="C56" s="6">
        <f t="shared" ref="C56:C67" si="70">N56+Y56</f>
        <v>75660</v>
      </c>
      <c r="D56" s="6">
        <f t="shared" ref="D56:D67" si="71">O56+Z56</f>
        <v>4</v>
      </c>
      <c r="E56" s="6">
        <f t="shared" ref="E56:E67" si="72">P56+AA56</f>
        <v>122320</v>
      </c>
      <c r="F56" s="6">
        <f t="shared" ref="F56:F67" si="73">Q56+AB56</f>
        <v>0</v>
      </c>
      <c r="G56" s="6">
        <f t="shared" ref="G56:G67" si="74">R56+AC56</f>
        <v>0</v>
      </c>
      <c r="H56" s="6">
        <f t="shared" ref="H56:H66" si="75">SUM(E56:G56)</f>
        <v>122320</v>
      </c>
      <c r="I56" s="6">
        <f t="shared" ref="I56:I66" si="76">C56-H56</f>
        <v>-46660</v>
      </c>
      <c r="J56" s="6">
        <f t="shared" ref="J56:J67" si="77">U56+AF56</f>
        <v>213</v>
      </c>
      <c r="K56" s="6">
        <f t="shared" ref="K56:K67" si="78">V56+AG56</f>
        <v>5224400</v>
      </c>
      <c r="L56" s="62"/>
      <c r="M56" s="6">
        <v>0</v>
      </c>
      <c r="N56" s="6">
        <v>0</v>
      </c>
      <c r="O56" s="6">
        <v>0</v>
      </c>
      <c r="P56" s="6">
        <v>0</v>
      </c>
      <c r="Q56" s="6">
        <v>0</v>
      </c>
      <c r="R56" s="6">
        <v>0</v>
      </c>
      <c r="S56" s="6">
        <v>0</v>
      </c>
      <c r="T56" s="6">
        <v>0</v>
      </c>
      <c r="U56" s="6">
        <v>0</v>
      </c>
      <c r="V56" s="6">
        <v>0</v>
      </c>
      <c r="W56" s="62"/>
      <c r="X56" s="6">
        <v>3</v>
      </c>
      <c r="Y56" s="6">
        <v>75660</v>
      </c>
      <c r="Z56" s="6">
        <v>4</v>
      </c>
      <c r="AA56" s="6">
        <v>122320</v>
      </c>
      <c r="AB56" s="6">
        <v>0</v>
      </c>
      <c r="AC56" s="6">
        <v>0</v>
      </c>
      <c r="AD56" s="6">
        <v>122320</v>
      </c>
      <c r="AE56" s="6">
        <v>-46660</v>
      </c>
      <c r="AF56" s="6">
        <v>213</v>
      </c>
      <c r="AG56" s="6">
        <v>5224400</v>
      </c>
    </row>
    <row r="57" spans="1:33" s="4" customFormat="1" ht="17.25" customHeight="1" x14ac:dyDescent="0.15">
      <c r="A57" s="7" t="s">
        <v>269</v>
      </c>
      <c r="B57" s="6">
        <f t="shared" si="69"/>
        <v>4</v>
      </c>
      <c r="C57" s="6">
        <f t="shared" si="70"/>
        <v>106700</v>
      </c>
      <c r="D57" s="6">
        <f t="shared" si="71"/>
        <v>4</v>
      </c>
      <c r="E57" s="6">
        <f t="shared" si="72"/>
        <v>116150</v>
      </c>
      <c r="F57" s="6">
        <f t="shared" si="73"/>
        <v>0</v>
      </c>
      <c r="G57" s="6">
        <f t="shared" si="74"/>
        <v>0</v>
      </c>
      <c r="H57" s="6">
        <f t="shared" si="75"/>
        <v>116150</v>
      </c>
      <c r="I57" s="6">
        <f t="shared" si="76"/>
        <v>-9450</v>
      </c>
      <c r="J57" s="6">
        <f t="shared" si="77"/>
        <v>213</v>
      </c>
      <c r="K57" s="6">
        <f t="shared" si="78"/>
        <v>5214950</v>
      </c>
      <c r="L57" s="62"/>
      <c r="M57" s="6">
        <v>0</v>
      </c>
      <c r="N57" s="6">
        <v>0</v>
      </c>
      <c r="O57" s="6">
        <v>0</v>
      </c>
      <c r="P57" s="6">
        <v>0</v>
      </c>
      <c r="Q57" s="6">
        <v>0</v>
      </c>
      <c r="R57" s="6">
        <v>0</v>
      </c>
      <c r="S57" s="6">
        <v>0</v>
      </c>
      <c r="T57" s="6">
        <v>0</v>
      </c>
      <c r="U57" s="6">
        <v>0</v>
      </c>
      <c r="V57" s="6">
        <v>0</v>
      </c>
      <c r="W57" s="62"/>
      <c r="X57" s="6">
        <v>4</v>
      </c>
      <c r="Y57" s="6">
        <v>106700</v>
      </c>
      <c r="Z57" s="6">
        <v>4</v>
      </c>
      <c r="AA57" s="6">
        <v>116150</v>
      </c>
      <c r="AB57" s="6">
        <v>0</v>
      </c>
      <c r="AC57" s="6">
        <v>0</v>
      </c>
      <c r="AD57" s="6">
        <v>116150</v>
      </c>
      <c r="AE57" s="6">
        <v>-9450</v>
      </c>
      <c r="AF57" s="6">
        <v>213</v>
      </c>
      <c r="AG57" s="6">
        <v>5214950</v>
      </c>
    </row>
    <row r="58" spans="1:33" s="4" customFormat="1" ht="17.25" customHeight="1" x14ac:dyDescent="0.15">
      <c r="A58" s="7" t="s">
        <v>270</v>
      </c>
      <c r="B58" s="6">
        <f t="shared" si="69"/>
        <v>3</v>
      </c>
      <c r="C58" s="6">
        <f t="shared" si="70"/>
        <v>67450</v>
      </c>
      <c r="D58" s="6">
        <f t="shared" si="71"/>
        <v>4</v>
      </c>
      <c r="E58" s="6">
        <f t="shared" si="72"/>
        <v>110470</v>
      </c>
      <c r="F58" s="6">
        <f t="shared" si="73"/>
        <v>0</v>
      </c>
      <c r="G58" s="6">
        <f t="shared" si="74"/>
        <v>0</v>
      </c>
      <c r="H58" s="6">
        <f t="shared" si="75"/>
        <v>110470</v>
      </c>
      <c r="I58" s="6">
        <f t="shared" si="76"/>
        <v>-43020</v>
      </c>
      <c r="J58" s="6">
        <f t="shared" si="77"/>
        <v>212</v>
      </c>
      <c r="K58" s="6">
        <f t="shared" si="78"/>
        <v>5171930</v>
      </c>
      <c r="L58" s="62"/>
      <c r="M58" s="6">
        <v>0</v>
      </c>
      <c r="N58" s="6">
        <v>0</v>
      </c>
      <c r="O58" s="6">
        <v>0</v>
      </c>
      <c r="P58" s="6">
        <v>0</v>
      </c>
      <c r="Q58" s="6">
        <v>0</v>
      </c>
      <c r="R58" s="6">
        <v>0</v>
      </c>
      <c r="S58" s="6">
        <v>0</v>
      </c>
      <c r="T58" s="6">
        <v>0</v>
      </c>
      <c r="U58" s="6">
        <v>0</v>
      </c>
      <c r="V58" s="6">
        <v>0</v>
      </c>
      <c r="W58" s="62"/>
      <c r="X58" s="6">
        <v>3</v>
      </c>
      <c r="Y58" s="6">
        <v>67450</v>
      </c>
      <c r="Z58" s="6">
        <v>4</v>
      </c>
      <c r="AA58" s="6">
        <v>110470</v>
      </c>
      <c r="AB58" s="6">
        <v>0</v>
      </c>
      <c r="AC58" s="6">
        <v>0</v>
      </c>
      <c r="AD58" s="6">
        <v>110470</v>
      </c>
      <c r="AE58" s="6">
        <v>-43020</v>
      </c>
      <c r="AF58" s="6">
        <v>212</v>
      </c>
      <c r="AG58" s="6">
        <v>5171930</v>
      </c>
    </row>
    <row r="59" spans="1:33" s="4" customFormat="1" ht="17.25" customHeight="1" x14ac:dyDescent="0.15">
      <c r="A59" s="7" t="s">
        <v>271</v>
      </c>
      <c r="B59" s="6">
        <f t="shared" si="69"/>
        <v>3</v>
      </c>
      <c r="C59" s="6">
        <f t="shared" si="70"/>
        <v>85600</v>
      </c>
      <c r="D59" s="6">
        <f t="shared" si="71"/>
        <v>4</v>
      </c>
      <c r="E59" s="6">
        <f t="shared" si="72"/>
        <v>97790</v>
      </c>
      <c r="F59" s="6">
        <f t="shared" si="73"/>
        <v>0</v>
      </c>
      <c r="G59" s="6">
        <f t="shared" si="74"/>
        <v>0</v>
      </c>
      <c r="H59" s="6">
        <f t="shared" si="75"/>
        <v>97790</v>
      </c>
      <c r="I59" s="6">
        <f t="shared" si="76"/>
        <v>-12190</v>
      </c>
      <c r="J59" s="6">
        <f t="shared" si="77"/>
        <v>211</v>
      </c>
      <c r="K59" s="6">
        <f t="shared" si="78"/>
        <v>5159740</v>
      </c>
      <c r="L59" s="62"/>
      <c r="M59" s="6">
        <v>0</v>
      </c>
      <c r="N59" s="6">
        <v>0</v>
      </c>
      <c r="O59" s="6">
        <v>0</v>
      </c>
      <c r="P59" s="6">
        <v>0</v>
      </c>
      <c r="Q59" s="6">
        <v>0</v>
      </c>
      <c r="R59" s="6">
        <v>0</v>
      </c>
      <c r="S59" s="6">
        <v>0</v>
      </c>
      <c r="T59" s="6">
        <v>0</v>
      </c>
      <c r="U59" s="6">
        <v>0</v>
      </c>
      <c r="V59" s="6">
        <v>0</v>
      </c>
      <c r="W59" s="62"/>
      <c r="X59" s="6">
        <v>3</v>
      </c>
      <c r="Y59" s="6">
        <v>85600</v>
      </c>
      <c r="Z59" s="6">
        <v>4</v>
      </c>
      <c r="AA59" s="6">
        <v>97790</v>
      </c>
      <c r="AB59" s="6">
        <v>0</v>
      </c>
      <c r="AC59" s="6">
        <v>0</v>
      </c>
      <c r="AD59" s="6">
        <v>97790</v>
      </c>
      <c r="AE59" s="6">
        <v>-12190</v>
      </c>
      <c r="AF59" s="6">
        <v>211</v>
      </c>
      <c r="AG59" s="6">
        <v>5159740</v>
      </c>
    </row>
    <row r="60" spans="1:33" s="4" customFormat="1" ht="17.25" customHeight="1" x14ac:dyDescent="0.15">
      <c r="A60" s="7" t="s">
        <v>272</v>
      </c>
      <c r="B60" s="6">
        <f t="shared" si="69"/>
        <v>4</v>
      </c>
      <c r="C60" s="6">
        <f t="shared" si="70"/>
        <v>111120</v>
      </c>
      <c r="D60" s="6">
        <f t="shared" si="71"/>
        <v>5</v>
      </c>
      <c r="E60" s="6">
        <f t="shared" si="72"/>
        <v>116400</v>
      </c>
      <c r="F60" s="6">
        <f t="shared" si="73"/>
        <v>0</v>
      </c>
      <c r="G60" s="6">
        <f t="shared" si="74"/>
        <v>0</v>
      </c>
      <c r="H60" s="6">
        <f t="shared" si="75"/>
        <v>116400</v>
      </c>
      <c r="I60" s="6">
        <f t="shared" si="76"/>
        <v>-5280</v>
      </c>
      <c r="J60" s="6">
        <f t="shared" si="77"/>
        <v>210</v>
      </c>
      <c r="K60" s="6">
        <f t="shared" si="78"/>
        <v>5154460</v>
      </c>
      <c r="L60" s="62"/>
      <c r="M60" s="6">
        <v>0</v>
      </c>
      <c r="N60" s="6">
        <v>0</v>
      </c>
      <c r="O60" s="6">
        <v>0</v>
      </c>
      <c r="P60" s="6">
        <v>0</v>
      </c>
      <c r="Q60" s="6">
        <v>0</v>
      </c>
      <c r="R60" s="6">
        <v>0</v>
      </c>
      <c r="S60" s="6">
        <v>0</v>
      </c>
      <c r="T60" s="6">
        <v>0</v>
      </c>
      <c r="U60" s="6">
        <v>0</v>
      </c>
      <c r="V60" s="6">
        <v>0</v>
      </c>
      <c r="W60" s="62"/>
      <c r="X60" s="6">
        <v>4</v>
      </c>
      <c r="Y60" s="6">
        <v>111120</v>
      </c>
      <c r="Z60" s="6">
        <v>5</v>
      </c>
      <c r="AA60" s="6">
        <v>116400</v>
      </c>
      <c r="AB60" s="6">
        <v>0</v>
      </c>
      <c r="AC60" s="6">
        <v>0</v>
      </c>
      <c r="AD60" s="6">
        <v>116400</v>
      </c>
      <c r="AE60" s="6">
        <v>-5280</v>
      </c>
      <c r="AF60" s="6">
        <v>210</v>
      </c>
      <c r="AG60" s="6">
        <v>5154460</v>
      </c>
    </row>
    <row r="61" spans="1:33" s="4" customFormat="1" ht="17.25" customHeight="1" x14ac:dyDescent="0.15">
      <c r="A61" s="7" t="s">
        <v>273</v>
      </c>
      <c r="B61" s="6">
        <f t="shared" si="69"/>
        <v>3</v>
      </c>
      <c r="C61" s="6">
        <f t="shared" si="70"/>
        <v>72060</v>
      </c>
      <c r="D61" s="6">
        <f t="shared" si="71"/>
        <v>4</v>
      </c>
      <c r="E61" s="6">
        <f t="shared" si="72"/>
        <v>106810</v>
      </c>
      <c r="F61" s="6">
        <f t="shared" si="73"/>
        <v>0</v>
      </c>
      <c r="G61" s="6">
        <f t="shared" si="74"/>
        <v>0</v>
      </c>
      <c r="H61" s="6">
        <f t="shared" si="75"/>
        <v>106810</v>
      </c>
      <c r="I61" s="6">
        <f t="shared" si="76"/>
        <v>-34750</v>
      </c>
      <c r="J61" s="6">
        <f t="shared" si="77"/>
        <v>209</v>
      </c>
      <c r="K61" s="6">
        <f t="shared" si="78"/>
        <v>5119710</v>
      </c>
      <c r="L61" s="62"/>
      <c r="M61" s="6">
        <v>0</v>
      </c>
      <c r="N61" s="6">
        <v>0</v>
      </c>
      <c r="O61" s="6">
        <v>0</v>
      </c>
      <c r="P61" s="6">
        <v>0</v>
      </c>
      <c r="Q61" s="6">
        <v>0</v>
      </c>
      <c r="R61" s="6">
        <v>0</v>
      </c>
      <c r="S61" s="6">
        <v>0</v>
      </c>
      <c r="T61" s="6">
        <v>0</v>
      </c>
      <c r="U61" s="6">
        <v>0</v>
      </c>
      <c r="V61" s="6">
        <v>0</v>
      </c>
      <c r="W61" s="62"/>
      <c r="X61" s="6">
        <v>3</v>
      </c>
      <c r="Y61" s="6">
        <v>72060</v>
      </c>
      <c r="Z61" s="6">
        <v>4</v>
      </c>
      <c r="AA61" s="6">
        <v>106810</v>
      </c>
      <c r="AB61" s="6">
        <v>0</v>
      </c>
      <c r="AC61" s="6">
        <v>0</v>
      </c>
      <c r="AD61" s="6">
        <v>106810</v>
      </c>
      <c r="AE61" s="6">
        <v>-34750</v>
      </c>
      <c r="AF61" s="6">
        <v>209</v>
      </c>
      <c r="AG61" s="6">
        <v>5119710</v>
      </c>
    </row>
    <row r="62" spans="1:33" s="4" customFormat="1" ht="17.25" customHeight="1" x14ac:dyDescent="0.15">
      <c r="A62" s="7" t="s">
        <v>274</v>
      </c>
      <c r="B62" s="6">
        <f t="shared" si="69"/>
        <v>3</v>
      </c>
      <c r="C62" s="6">
        <f t="shared" si="70"/>
        <v>71420</v>
      </c>
      <c r="D62" s="6">
        <f t="shared" si="71"/>
        <v>4</v>
      </c>
      <c r="E62" s="6">
        <f t="shared" si="72"/>
        <v>106780</v>
      </c>
      <c r="F62" s="6">
        <f t="shared" si="73"/>
        <v>0</v>
      </c>
      <c r="G62" s="6">
        <f t="shared" si="74"/>
        <v>0</v>
      </c>
      <c r="H62" s="6">
        <f t="shared" si="75"/>
        <v>106780</v>
      </c>
      <c r="I62" s="6">
        <f t="shared" si="76"/>
        <v>-35360</v>
      </c>
      <c r="J62" s="6">
        <f t="shared" si="77"/>
        <v>208</v>
      </c>
      <c r="K62" s="6">
        <f t="shared" si="78"/>
        <v>5084350</v>
      </c>
      <c r="L62" s="62"/>
      <c r="M62" s="6">
        <v>0</v>
      </c>
      <c r="N62" s="6">
        <v>0</v>
      </c>
      <c r="O62" s="6">
        <v>0</v>
      </c>
      <c r="P62" s="6">
        <v>0</v>
      </c>
      <c r="Q62" s="6">
        <v>0</v>
      </c>
      <c r="R62" s="6">
        <v>0</v>
      </c>
      <c r="S62" s="6">
        <v>0</v>
      </c>
      <c r="T62" s="6">
        <v>0</v>
      </c>
      <c r="U62" s="6">
        <v>0</v>
      </c>
      <c r="V62" s="6">
        <v>0</v>
      </c>
      <c r="W62" s="62"/>
      <c r="X62" s="6">
        <v>3</v>
      </c>
      <c r="Y62" s="6">
        <v>71420</v>
      </c>
      <c r="Z62" s="6">
        <v>4</v>
      </c>
      <c r="AA62" s="6">
        <v>106780</v>
      </c>
      <c r="AB62" s="6">
        <v>0</v>
      </c>
      <c r="AC62" s="6">
        <v>0</v>
      </c>
      <c r="AD62" s="6">
        <v>106780</v>
      </c>
      <c r="AE62" s="6">
        <v>-35360</v>
      </c>
      <c r="AF62" s="6">
        <v>208</v>
      </c>
      <c r="AG62" s="6">
        <v>5084350</v>
      </c>
    </row>
    <row r="63" spans="1:33" s="4" customFormat="1" ht="17.25" customHeight="1" x14ac:dyDescent="0.15">
      <c r="A63" s="7" t="s">
        <v>275</v>
      </c>
      <c r="B63" s="6">
        <f t="shared" si="69"/>
        <v>4</v>
      </c>
      <c r="C63" s="6">
        <f t="shared" si="70"/>
        <v>86210</v>
      </c>
      <c r="D63" s="6">
        <f t="shared" si="71"/>
        <v>4</v>
      </c>
      <c r="E63" s="6">
        <f t="shared" si="72"/>
        <v>104190</v>
      </c>
      <c r="F63" s="6">
        <f t="shared" si="73"/>
        <v>0</v>
      </c>
      <c r="G63" s="6">
        <f t="shared" si="74"/>
        <v>0</v>
      </c>
      <c r="H63" s="6">
        <f t="shared" si="75"/>
        <v>104190</v>
      </c>
      <c r="I63" s="6">
        <f t="shared" si="76"/>
        <v>-17980</v>
      </c>
      <c r="J63" s="6">
        <f t="shared" si="77"/>
        <v>208</v>
      </c>
      <c r="K63" s="6">
        <f t="shared" si="78"/>
        <v>5066370</v>
      </c>
      <c r="L63" s="62"/>
      <c r="M63" s="6">
        <v>0</v>
      </c>
      <c r="N63" s="6">
        <v>0</v>
      </c>
      <c r="O63" s="6">
        <v>0</v>
      </c>
      <c r="P63" s="6">
        <v>0</v>
      </c>
      <c r="Q63" s="6">
        <v>0</v>
      </c>
      <c r="R63" s="6">
        <v>0</v>
      </c>
      <c r="S63" s="6">
        <v>0</v>
      </c>
      <c r="T63" s="6">
        <v>0</v>
      </c>
      <c r="U63" s="6">
        <v>0</v>
      </c>
      <c r="V63" s="6">
        <v>0</v>
      </c>
      <c r="W63" s="62"/>
      <c r="X63" s="6">
        <v>4</v>
      </c>
      <c r="Y63" s="6">
        <v>86210</v>
      </c>
      <c r="Z63" s="6">
        <v>4</v>
      </c>
      <c r="AA63" s="6">
        <v>104190</v>
      </c>
      <c r="AB63" s="6">
        <v>0</v>
      </c>
      <c r="AC63" s="6">
        <v>0</v>
      </c>
      <c r="AD63" s="6">
        <v>104190</v>
      </c>
      <c r="AE63" s="6">
        <v>-17980</v>
      </c>
      <c r="AF63" s="6">
        <v>208</v>
      </c>
      <c r="AG63" s="6">
        <v>5066370</v>
      </c>
    </row>
    <row r="64" spans="1:33" s="4" customFormat="1" ht="17.25" customHeight="1" x14ac:dyDescent="0.15">
      <c r="A64" s="7" t="s">
        <v>276</v>
      </c>
      <c r="B64" s="6">
        <f t="shared" si="69"/>
        <v>3</v>
      </c>
      <c r="C64" s="6">
        <f t="shared" si="70"/>
        <v>59640</v>
      </c>
      <c r="D64" s="6">
        <f t="shared" si="71"/>
        <v>4</v>
      </c>
      <c r="E64" s="6">
        <f t="shared" si="72"/>
        <v>91800</v>
      </c>
      <c r="F64" s="6">
        <f t="shared" si="73"/>
        <v>0</v>
      </c>
      <c r="G64" s="6">
        <f t="shared" si="74"/>
        <v>0</v>
      </c>
      <c r="H64" s="6">
        <f t="shared" si="75"/>
        <v>91800</v>
      </c>
      <c r="I64" s="6">
        <f t="shared" si="76"/>
        <v>-32160</v>
      </c>
      <c r="J64" s="6">
        <f t="shared" si="77"/>
        <v>207</v>
      </c>
      <c r="K64" s="6">
        <f t="shared" si="78"/>
        <v>5034210</v>
      </c>
      <c r="L64" s="62"/>
      <c r="M64" s="6">
        <v>0</v>
      </c>
      <c r="N64" s="6">
        <v>0</v>
      </c>
      <c r="O64" s="6">
        <v>0</v>
      </c>
      <c r="P64" s="6">
        <v>0</v>
      </c>
      <c r="Q64" s="6">
        <v>0</v>
      </c>
      <c r="R64" s="6">
        <v>0</v>
      </c>
      <c r="S64" s="6">
        <v>0</v>
      </c>
      <c r="T64" s="6">
        <v>0</v>
      </c>
      <c r="U64" s="6">
        <v>0</v>
      </c>
      <c r="V64" s="6">
        <v>0</v>
      </c>
      <c r="W64" s="62"/>
      <c r="X64" s="6">
        <v>3</v>
      </c>
      <c r="Y64" s="6">
        <v>59640</v>
      </c>
      <c r="Z64" s="6">
        <v>4</v>
      </c>
      <c r="AA64" s="6">
        <v>91800</v>
      </c>
      <c r="AB64" s="6">
        <v>0</v>
      </c>
      <c r="AC64" s="6">
        <v>0</v>
      </c>
      <c r="AD64" s="6">
        <v>91800</v>
      </c>
      <c r="AE64" s="6">
        <v>-32160</v>
      </c>
      <c r="AF64" s="6">
        <v>207</v>
      </c>
      <c r="AG64" s="6">
        <v>5034210</v>
      </c>
    </row>
    <row r="65" spans="1:33" s="4" customFormat="1" ht="17.25" customHeight="1" x14ac:dyDescent="0.15">
      <c r="A65" s="7" t="s">
        <v>277</v>
      </c>
      <c r="B65" s="6">
        <f t="shared" si="69"/>
        <v>3</v>
      </c>
      <c r="C65" s="6">
        <f t="shared" si="70"/>
        <v>80100</v>
      </c>
      <c r="D65" s="6">
        <f t="shared" si="71"/>
        <v>4</v>
      </c>
      <c r="E65" s="6">
        <f t="shared" si="72"/>
        <v>89390</v>
      </c>
      <c r="F65" s="6">
        <f t="shared" si="73"/>
        <v>0</v>
      </c>
      <c r="G65" s="6">
        <f t="shared" si="74"/>
        <v>0</v>
      </c>
      <c r="H65" s="6">
        <f t="shared" si="75"/>
        <v>89390</v>
      </c>
      <c r="I65" s="6">
        <f t="shared" si="76"/>
        <v>-9290</v>
      </c>
      <c r="J65" s="6">
        <f t="shared" si="77"/>
        <v>206</v>
      </c>
      <c r="K65" s="6">
        <f t="shared" si="78"/>
        <v>5024920</v>
      </c>
      <c r="L65" s="62"/>
      <c r="M65" s="6">
        <v>0</v>
      </c>
      <c r="N65" s="6">
        <v>0</v>
      </c>
      <c r="O65" s="6">
        <v>0</v>
      </c>
      <c r="P65" s="6">
        <v>0</v>
      </c>
      <c r="Q65" s="6">
        <v>0</v>
      </c>
      <c r="R65" s="6">
        <v>0</v>
      </c>
      <c r="S65" s="6">
        <v>0</v>
      </c>
      <c r="T65" s="6">
        <v>0</v>
      </c>
      <c r="U65" s="6">
        <v>0</v>
      </c>
      <c r="V65" s="6">
        <v>0</v>
      </c>
      <c r="W65" s="62"/>
      <c r="X65" s="6">
        <v>3</v>
      </c>
      <c r="Y65" s="6">
        <v>80100</v>
      </c>
      <c r="Z65" s="6">
        <v>4</v>
      </c>
      <c r="AA65" s="6">
        <v>89390</v>
      </c>
      <c r="AB65" s="6">
        <v>0</v>
      </c>
      <c r="AC65" s="6">
        <v>0</v>
      </c>
      <c r="AD65" s="6">
        <v>89390</v>
      </c>
      <c r="AE65" s="6">
        <v>-9290</v>
      </c>
      <c r="AF65" s="6">
        <v>206</v>
      </c>
      <c r="AG65" s="6">
        <v>5024920</v>
      </c>
    </row>
    <row r="66" spans="1:33" s="4" customFormat="1" ht="17.25" customHeight="1" x14ac:dyDescent="0.15">
      <c r="A66" s="7" t="s">
        <v>278</v>
      </c>
      <c r="B66" s="6">
        <f t="shared" si="69"/>
        <v>4</v>
      </c>
      <c r="C66" s="6">
        <f t="shared" si="70"/>
        <v>94790</v>
      </c>
      <c r="D66" s="6">
        <f t="shared" si="71"/>
        <v>4</v>
      </c>
      <c r="E66" s="6">
        <f t="shared" si="72"/>
        <v>92200</v>
      </c>
      <c r="F66" s="6">
        <f t="shared" si="73"/>
        <v>0</v>
      </c>
      <c r="G66" s="6">
        <f t="shared" si="74"/>
        <v>0</v>
      </c>
      <c r="H66" s="6">
        <f t="shared" si="75"/>
        <v>92200</v>
      </c>
      <c r="I66" s="6">
        <f t="shared" si="76"/>
        <v>2590</v>
      </c>
      <c r="J66" s="6">
        <f t="shared" si="77"/>
        <v>206</v>
      </c>
      <c r="K66" s="6">
        <f t="shared" si="78"/>
        <v>5027510</v>
      </c>
      <c r="L66" s="62"/>
      <c r="M66" s="6">
        <v>0</v>
      </c>
      <c r="N66" s="6">
        <v>0</v>
      </c>
      <c r="O66" s="6">
        <v>0</v>
      </c>
      <c r="P66" s="6">
        <v>0</v>
      </c>
      <c r="Q66" s="6">
        <v>0</v>
      </c>
      <c r="R66" s="6">
        <v>0</v>
      </c>
      <c r="S66" s="6">
        <v>0</v>
      </c>
      <c r="T66" s="6">
        <v>0</v>
      </c>
      <c r="U66" s="6">
        <v>0</v>
      </c>
      <c r="V66" s="6">
        <v>0</v>
      </c>
      <c r="W66" s="62"/>
      <c r="X66" s="6">
        <v>4</v>
      </c>
      <c r="Y66" s="6">
        <v>94790</v>
      </c>
      <c r="Z66" s="6">
        <v>4</v>
      </c>
      <c r="AA66" s="6">
        <v>92200</v>
      </c>
      <c r="AB66" s="6">
        <v>0</v>
      </c>
      <c r="AC66" s="6">
        <v>0</v>
      </c>
      <c r="AD66" s="6">
        <v>92200</v>
      </c>
      <c r="AE66" s="6">
        <v>2590</v>
      </c>
      <c r="AF66" s="6">
        <v>206</v>
      </c>
      <c r="AG66" s="6">
        <v>5027510</v>
      </c>
    </row>
    <row r="67" spans="1:33" s="4" customFormat="1" ht="17.25" customHeight="1" x14ac:dyDescent="0.15">
      <c r="A67" s="7">
        <v>2023.04</v>
      </c>
      <c r="B67" s="6">
        <f>M67+X67</f>
        <v>3</v>
      </c>
      <c r="C67" s="6">
        <f t="shared" si="70"/>
        <v>56120</v>
      </c>
      <c r="D67" s="6">
        <f t="shared" si="71"/>
        <v>4</v>
      </c>
      <c r="E67" s="6">
        <f t="shared" si="72"/>
        <v>110080</v>
      </c>
      <c r="F67" s="6">
        <f t="shared" si="73"/>
        <v>0</v>
      </c>
      <c r="G67" s="6">
        <f t="shared" si="74"/>
        <v>0</v>
      </c>
      <c r="H67" s="6">
        <f>SUM(E67:G67)</f>
        <v>110080</v>
      </c>
      <c r="I67" s="6">
        <f>C67-H67</f>
        <v>-53960</v>
      </c>
      <c r="J67" s="6">
        <f t="shared" si="77"/>
        <v>205</v>
      </c>
      <c r="K67" s="6">
        <f t="shared" si="78"/>
        <v>4973550</v>
      </c>
      <c r="L67" s="62"/>
      <c r="M67" s="6">
        <v>0</v>
      </c>
      <c r="N67" s="6">
        <v>0</v>
      </c>
      <c r="O67" s="6">
        <v>0</v>
      </c>
      <c r="P67" s="6">
        <v>0</v>
      </c>
      <c r="Q67" s="6">
        <v>0</v>
      </c>
      <c r="R67" s="6">
        <v>0</v>
      </c>
      <c r="S67" s="6">
        <v>0</v>
      </c>
      <c r="T67" s="6">
        <v>0</v>
      </c>
      <c r="U67" s="6">
        <v>0</v>
      </c>
      <c r="V67" s="6">
        <v>0</v>
      </c>
      <c r="W67" s="62"/>
      <c r="X67" s="6">
        <v>3</v>
      </c>
      <c r="Y67" s="6">
        <v>56120</v>
      </c>
      <c r="Z67" s="6">
        <v>4</v>
      </c>
      <c r="AA67" s="6">
        <v>110080</v>
      </c>
      <c r="AB67" s="6">
        <v>0</v>
      </c>
      <c r="AC67" s="6">
        <v>0</v>
      </c>
      <c r="AD67" s="6">
        <v>110080</v>
      </c>
      <c r="AE67" s="6">
        <v>-53960</v>
      </c>
      <c r="AF67" s="6">
        <v>205</v>
      </c>
      <c r="AG67" s="6">
        <v>4973550</v>
      </c>
    </row>
    <row r="68" spans="1:33" s="4" customFormat="1" ht="17.25" customHeight="1" x14ac:dyDescent="0.15">
      <c r="A68" s="7">
        <v>2023.05</v>
      </c>
      <c r="B68" s="6">
        <f t="shared" ref="B68:B78" si="79">M68+X68</f>
        <v>3</v>
      </c>
      <c r="C68" s="6">
        <f t="shared" ref="C68:C79" si="80">N68+Y68</f>
        <v>70640</v>
      </c>
      <c r="D68" s="6">
        <f t="shared" ref="D68:D79" si="81">O68+Z68</f>
        <v>4</v>
      </c>
      <c r="E68" s="6">
        <f t="shared" ref="E68:E79" si="82">P68+AA68</f>
        <v>115270</v>
      </c>
      <c r="F68" s="6">
        <f t="shared" ref="F68:F79" si="83">Q68+AB68</f>
        <v>0</v>
      </c>
      <c r="G68" s="6">
        <f t="shared" ref="G68:G79" si="84">R68+AC68</f>
        <v>0</v>
      </c>
      <c r="H68" s="6">
        <f t="shared" ref="H68:H78" si="85">SUM(E68:G68)</f>
        <v>115270</v>
      </c>
      <c r="I68" s="6">
        <f t="shared" ref="I68:I78" si="86">C68-H68</f>
        <v>-44630</v>
      </c>
      <c r="J68" s="6">
        <f t="shared" ref="J68:J79" si="87">U68+AF68</f>
        <v>204</v>
      </c>
      <c r="K68" s="6">
        <f t="shared" ref="K68:K79" si="88">V68+AG68</f>
        <v>4928920</v>
      </c>
      <c r="L68" s="62"/>
      <c r="M68" s="6">
        <v>0</v>
      </c>
      <c r="N68" s="6">
        <v>0</v>
      </c>
      <c r="O68" s="6">
        <v>0</v>
      </c>
      <c r="P68" s="6">
        <v>0</v>
      </c>
      <c r="Q68" s="6">
        <v>0</v>
      </c>
      <c r="R68" s="6">
        <v>0</v>
      </c>
      <c r="S68" s="6">
        <v>0</v>
      </c>
      <c r="T68" s="6">
        <v>0</v>
      </c>
      <c r="U68" s="6">
        <v>0</v>
      </c>
      <c r="V68" s="6">
        <v>0</v>
      </c>
      <c r="W68" s="62"/>
      <c r="X68" s="6">
        <v>3</v>
      </c>
      <c r="Y68" s="6">
        <v>70640</v>
      </c>
      <c r="Z68" s="6">
        <v>4</v>
      </c>
      <c r="AA68" s="6">
        <v>115270</v>
      </c>
      <c r="AB68" s="6">
        <v>0</v>
      </c>
      <c r="AC68" s="6">
        <v>0</v>
      </c>
      <c r="AD68" s="6">
        <v>115270</v>
      </c>
      <c r="AE68" s="6">
        <v>-44630</v>
      </c>
      <c r="AF68" s="6">
        <v>204</v>
      </c>
      <c r="AG68" s="6">
        <v>4928920</v>
      </c>
    </row>
    <row r="69" spans="1:33" s="4" customFormat="1" ht="17.25" customHeight="1" x14ac:dyDescent="0.15">
      <c r="A69" s="7">
        <v>2023.06</v>
      </c>
      <c r="B69" s="6">
        <f t="shared" si="79"/>
        <v>4</v>
      </c>
      <c r="C69" s="6">
        <f t="shared" si="80"/>
        <v>86460</v>
      </c>
      <c r="D69" s="6">
        <f t="shared" si="81"/>
        <v>4</v>
      </c>
      <c r="E69" s="6">
        <f t="shared" si="82"/>
        <v>104890</v>
      </c>
      <c r="F69" s="6">
        <f t="shared" si="83"/>
        <v>0</v>
      </c>
      <c r="G69" s="6">
        <f t="shared" si="84"/>
        <v>0</v>
      </c>
      <c r="H69" s="6">
        <f t="shared" si="85"/>
        <v>104890</v>
      </c>
      <c r="I69" s="6">
        <f t="shared" si="86"/>
        <v>-18430</v>
      </c>
      <c r="J69" s="6">
        <f t="shared" si="87"/>
        <v>204</v>
      </c>
      <c r="K69" s="6">
        <f t="shared" si="88"/>
        <v>4910490</v>
      </c>
      <c r="L69" s="62"/>
      <c r="M69" s="6">
        <v>0</v>
      </c>
      <c r="N69" s="6">
        <v>0</v>
      </c>
      <c r="O69" s="6">
        <v>0</v>
      </c>
      <c r="P69" s="6">
        <v>0</v>
      </c>
      <c r="Q69" s="6">
        <v>0</v>
      </c>
      <c r="R69" s="6">
        <v>0</v>
      </c>
      <c r="S69" s="6">
        <v>0</v>
      </c>
      <c r="T69" s="6">
        <v>0</v>
      </c>
      <c r="U69" s="6">
        <v>0</v>
      </c>
      <c r="V69" s="6">
        <v>0</v>
      </c>
      <c r="W69" s="62"/>
      <c r="X69" s="6">
        <v>4</v>
      </c>
      <c r="Y69" s="6">
        <v>86460</v>
      </c>
      <c r="Z69" s="6">
        <v>4</v>
      </c>
      <c r="AA69" s="6">
        <v>104890</v>
      </c>
      <c r="AB69" s="6">
        <v>0</v>
      </c>
      <c r="AC69" s="6">
        <v>0</v>
      </c>
      <c r="AD69" s="6">
        <v>104890</v>
      </c>
      <c r="AE69" s="6">
        <v>-18430</v>
      </c>
      <c r="AF69" s="6">
        <v>204</v>
      </c>
      <c r="AG69" s="6">
        <v>4910490</v>
      </c>
    </row>
    <row r="70" spans="1:33" s="4" customFormat="1" ht="17.25" customHeight="1" x14ac:dyDescent="0.15">
      <c r="A70" s="7">
        <v>2023.07</v>
      </c>
      <c r="B70" s="6">
        <f t="shared" si="79"/>
        <v>3</v>
      </c>
      <c r="C70" s="6">
        <f t="shared" si="80"/>
        <v>77740</v>
      </c>
      <c r="D70" s="6">
        <f t="shared" si="81"/>
        <v>4</v>
      </c>
      <c r="E70" s="6">
        <f t="shared" si="82"/>
        <v>123510</v>
      </c>
      <c r="F70" s="6">
        <f t="shared" si="83"/>
        <v>0</v>
      </c>
      <c r="G70" s="6">
        <f t="shared" si="84"/>
        <v>0</v>
      </c>
      <c r="H70" s="6">
        <f t="shared" si="85"/>
        <v>123510</v>
      </c>
      <c r="I70" s="6">
        <f t="shared" si="86"/>
        <v>-45770</v>
      </c>
      <c r="J70" s="6">
        <f t="shared" si="87"/>
        <v>203</v>
      </c>
      <c r="K70" s="6">
        <f t="shared" si="88"/>
        <v>4864720</v>
      </c>
      <c r="L70" s="62"/>
      <c r="M70" s="6">
        <v>0</v>
      </c>
      <c r="N70" s="6">
        <v>0</v>
      </c>
      <c r="O70" s="6">
        <v>0</v>
      </c>
      <c r="P70" s="6">
        <v>0</v>
      </c>
      <c r="Q70" s="6">
        <v>0</v>
      </c>
      <c r="R70" s="6">
        <v>0</v>
      </c>
      <c r="S70" s="6">
        <v>0</v>
      </c>
      <c r="T70" s="6">
        <v>0</v>
      </c>
      <c r="U70" s="6">
        <v>0</v>
      </c>
      <c r="V70" s="6">
        <v>0</v>
      </c>
      <c r="W70" s="62"/>
      <c r="X70" s="6">
        <v>3</v>
      </c>
      <c r="Y70" s="6">
        <v>77740</v>
      </c>
      <c r="Z70" s="6">
        <v>4</v>
      </c>
      <c r="AA70" s="6">
        <v>123510</v>
      </c>
      <c r="AB70" s="6">
        <v>0</v>
      </c>
      <c r="AC70" s="6">
        <v>0</v>
      </c>
      <c r="AD70" s="6">
        <v>123510</v>
      </c>
      <c r="AE70" s="6">
        <v>-45770</v>
      </c>
      <c r="AF70" s="6">
        <v>203</v>
      </c>
      <c r="AG70" s="6">
        <v>4864720</v>
      </c>
    </row>
    <row r="71" spans="1:33" s="4" customFormat="1" ht="17.25" customHeight="1" x14ac:dyDescent="0.15">
      <c r="A71" s="7">
        <v>2023.08</v>
      </c>
      <c r="B71" s="6">
        <f t="shared" si="79"/>
        <v>3</v>
      </c>
      <c r="C71" s="6">
        <f t="shared" si="80"/>
        <v>57790</v>
      </c>
      <c r="D71" s="6">
        <f t="shared" si="81"/>
        <v>4</v>
      </c>
      <c r="E71" s="6">
        <f t="shared" si="82"/>
        <v>99870</v>
      </c>
      <c r="F71" s="6">
        <f t="shared" si="83"/>
        <v>0</v>
      </c>
      <c r="G71" s="6">
        <f t="shared" si="84"/>
        <v>0</v>
      </c>
      <c r="H71" s="6">
        <f t="shared" si="85"/>
        <v>99870</v>
      </c>
      <c r="I71" s="6">
        <f t="shared" si="86"/>
        <v>-42080</v>
      </c>
      <c r="J71" s="6">
        <f t="shared" si="87"/>
        <v>202</v>
      </c>
      <c r="K71" s="6">
        <f t="shared" si="88"/>
        <v>4822640</v>
      </c>
      <c r="L71" s="62"/>
      <c r="M71" s="6">
        <v>0</v>
      </c>
      <c r="N71" s="6">
        <v>0</v>
      </c>
      <c r="O71" s="6">
        <v>0</v>
      </c>
      <c r="P71" s="6">
        <v>0</v>
      </c>
      <c r="Q71" s="6">
        <v>0</v>
      </c>
      <c r="R71" s="6">
        <v>0</v>
      </c>
      <c r="S71" s="6">
        <v>0</v>
      </c>
      <c r="T71" s="6">
        <v>0</v>
      </c>
      <c r="U71" s="6">
        <v>0</v>
      </c>
      <c r="V71" s="6">
        <v>0</v>
      </c>
      <c r="W71" s="62"/>
      <c r="X71" s="6">
        <v>3</v>
      </c>
      <c r="Y71" s="6">
        <v>57790</v>
      </c>
      <c r="Z71" s="6">
        <v>4</v>
      </c>
      <c r="AA71" s="6">
        <v>99870</v>
      </c>
      <c r="AB71" s="6">
        <v>0</v>
      </c>
      <c r="AC71" s="6">
        <v>0</v>
      </c>
      <c r="AD71" s="6">
        <v>99870</v>
      </c>
      <c r="AE71" s="6">
        <v>-42080</v>
      </c>
      <c r="AF71" s="6">
        <v>202</v>
      </c>
      <c r="AG71" s="6">
        <v>4822640</v>
      </c>
    </row>
    <row r="72" spans="1:33" s="4" customFormat="1" ht="17.25" customHeight="1" x14ac:dyDescent="0.15">
      <c r="A72" s="7">
        <v>2023.09</v>
      </c>
      <c r="B72" s="6">
        <f t="shared" si="79"/>
        <v>4</v>
      </c>
      <c r="C72" s="6">
        <f t="shared" si="80"/>
        <v>66450</v>
      </c>
      <c r="D72" s="6">
        <f t="shared" si="81"/>
        <v>4</v>
      </c>
      <c r="E72" s="6">
        <f t="shared" si="82"/>
        <v>107430</v>
      </c>
      <c r="F72" s="6">
        <f t="shared" si="83"/>
        <v>0</v>
      </c>
      <c r="G72" s="6">
        <f t="shared" si="84"/>
        <v>0</v>
      </c>
      <c r="H72" s="6">
        <f t="shared" si="85"/>
        <v>107430</v>
      </c>
      <c r="I72" s="6">
        <f t="shared" si="86"/>
        <v>-40980</v>
      </c>
      <c r="J72" s="6">
        <f t="shared" si="87"/>
        <v>202</v>
      </c>
      <c r="K72" s="6">
        <f t="shared" si="88"/>
        <v>4781660</v>
      </c>
      <c r="L72" s="62"/>
      <c r="M72" s="6">
        <v>0</v>
      </c>
      <c r="N72" s="6">
        <v>0</v>
      </c>
      <c r="O72" s="6">
        <v>0</v>
      </c>
      <c r="P72" s="6">
        <v>0</v>
      </c>
      <c r="Q72" s="6">
        <v>0</v>
      </c>
      <c r="R72" s="6">
        <v>0</v>
      </c>
      <c r="S72" s="6">
        <v>0</v>
      </c>
      <c r="T72" s="6">
        <v>0</v>
      </c>
      <c r="U72" s="6">
        <v>0</v>
      </c>
      <c r="V72" s="6">
        <v>0</v>
      </c>
      <c r="W72" s="62"/>
      <c r="X72" s="6">
        <v>4</v>
      </c>
      <c r="Y72" s="6">
        <v>66450</v>
      </c>
      <c r="Z72" s="6">
        <v>4</v>
      </c>
      <c r="AA72" s="6">
        <v>107430</v>
      </c>
      <c r="AB72" s="6">
        <v>0</v>
      </c>
      <c r="AC72" s="6">
        <v>0</v>
      </c>
      <c r="AD72" s="6">
        <v>107430</v>
      </c>
      <c r="AE72" s="6">
        <v>-40980</v>
      </c>
      <c r="AF72" s="6">
        <v>202</v>
      </c>
      <c r="AG72" s="6">
        <v>4781660</v>
      </c>
    </row>
    <row r="73" spans="1:33" s="4" customFormat="1" ht="17.25" customHeight="1" x14ac:dyDescent="0.15">
      <c r="A73" s="7" t="s">
        <v>286</v>
      </c>
      <c r="B73" s="6">
        <f t="shared" si="79"/>
        <v>3</v>
      </c>
      <c r="C73" s="6">
        <f t="shared" si="80"/>
        <v>62460</v>
      </c>
      <c r="D73" s="6">
        <f t="shared" si="81"/>
        <v>4</v>
      </c>
      <c r="E73" s="6">
        <f t="shared" si="82"/>
        <v>111090</v>
      </c>
      <c r="F73" s="6">
        <f t="shared" si="83"/>
        <v>0</v>
      </c>
      <c r="G73" s="6">
        <f t="shared" si="84"/>
        <v>0</v>
      </c>
      <c r="H73" s="6">
        <f t="shared" si="85"/>
        <v>111090</v>
      </c>
      <c r="I73" s="6">
        <f t="shared" si="86"/>
        <v>-48630</v>
      </c>
      <c r="J73" s="6">
        <f t="shared" si="87"/>
        <v>201</v>
      </c>
      <c r="K73" s="6">
        <f t="shared" si="88"/>
        <v>4733030</v>
      </c>
      <c r="L73" s="62"/>
      <c r="M73" s="6">
        <v>0</v>
      </c>
      <c r="N73" s="6">
        <v>0</v>
      </c>
      <c r="O73" s="6">
        <v>0</v>
      </c>
      <c r="P73" s="6">
        <v>0</v>
      </c>
      <c r="Q73" s="6">
        <v>0</v>
      </c>
      <c r="R73" s="6">
        <v>0</v>
      </c>
      <c r="S73" s="6">
        <v>0</v>
      </c>
      <c r="T73" s="6">
        <v>0</v>
      </c>
      <c r="U73" s="6">
        <v>0</v>
      </c>
      <c r="V73" s="6">
        <v>0</v>
      </c>
      <c r="W73" s="62"/>
      <c r="X73" s="6">
        <v>3</v>
      </c>
      <c r="Y73" s="6">
        <v>62460</v>
      </c>
      <c r="Z73" s="6">
        <v>4</v>
      </c>
      <c r="AA73" s="6">
        <v>111090</v>
      </c>
      <c r="AB73" s="6">
        <v>0</v>
      </c>
      <c r="AC73" s="6">
        <v>0</v>
      </c>
      <c r="AD73" s="6">
        <v>111090</v>
      </c>
      <c r="AE73" s="6">
        <v>-48630</v>
      </c>
      <c r="AF73" s="6">
        <v>201</v>
      </c>
      <c r="AG73" s="6">
        <v>4733030</v>
      </c>
    </row>
    <row r="74" spans="1:33" s="4" customFormat="1" ht="17.25" customHeight="1" x14ac:dyDescent="0.15">
      <c r="A74" s="7">
        <v>2023.11</v>
      </c>
      <c r="B74" s="6">
        <f t="shared" si="79"/>
        <v>3</v>
      </c>
      <c r="C74" s="6">
        <f t="shared" si="80"/>
        <v>92000</v>
      </c>
      <c r="D74" s="6">
        <f t="shared" si="81"/>
        <v>4</v>
      </c>
      <c r="E74" s="6">
        <f t="shared" si="82"/>
        <v>103250</v>
      </c>
      <c r="F74" s="6">
        <f t="shared" si="83"/>
        <v>0</v>
      </c>
      <c r="G74" s="6">
        <f t="shared" si="84"/>
        <v>0</v>
      </c>
      <c r="H74" s="6">
        <f t="shared" si="85"/>
        <v>103250</v>
      </c>
      <c r="I74" s="6">
        <f t="shared" si="86"/>
        <v>-11250</v>
      </c>
      <c r="J74" s="6">
        <f t="shared" si="87"/>
        <v>200</v>
      </c>
      <c r="K74" s="6">
        <f t="shared" si="88"/>
        <v>4721780</v>
      </c>
      <c r="L74" s="62"/>
      <c r="M74" s="6">
        <v>0</v>
      </c>
      <c r="N74" s="6">
        <v>0</v>
      </c>
      <c r="O74" s="6">
        <v>0</v>
      </c>
      <c r="P74" s="6">
        <v>0</v>
      </c>
      <c r="Q74" s="6">
        <v>0</v>
      </c>
      <c r="R74" s="6">
        <v>0</v>
      </c>
      <c r="S74" s="6">
        <v>0</v>
      </c>
      <c r="T74" s="6">
        <v>0</v>
      </c>
      <c r="U74" s="6">
        <v>0</v>
      </c>
      <c r="V74" s="6">
        <v>0</v>
      </c>
      <c r="W74" s="62"/>
      <c r="X74" s="6">
        <v>3</v>
      </c>
      <c r="Y74" s="6">
        <v>92000</v>
      </c>
      <c r="Z74" s="6">
        <v>4</v>
      </c>
      <c r="AA74" s="6">
        <v>103250</v>
      </c>
      <c r="AB74" s="6">
        <v>0</v>
      </c>
      <c r="AC74" s="6">
        <v>0</v>
      </c>
      <c r="AD74" s="6">
        <v>103250</v>
      </c>
      <c r="AE74" s="6">
        <v>-11250</v>
      </c>
      <c r="AF74" s="6">
        <v>200</v>
      </c>
      <c r="AG74" s="6">
        <v>4721780</v>
      </c>
    </row>
    <row r="75" spans="1:33" s="4" customFormat="1" ht="17.25" customHeight="1" x14ac:dyDescent="0.15">
      <c r="A75" s="7">
        <v>2023.12</v>
      </c>
      <c r="B75" s="6">
        <f t="shared" si="79"/>
        <v>4</v>
      </c>
      <c r="C75" s="6">
        <f t="shared" si="80"/>
        <v>92710</v>
      </c>
      <c r="D75" s="6">
        <f t="shared" si="81"/>
        <v>5</v>
      </c>
      <c r="E75" s="6">
        <f t="shared" si="82"/>
        <v>111570</v>
      </c>
      <c r="F75" s="6">
        <f t="shared" si="83"/>
        <v>0</v>
      </c>
      <c r="G75" s="6">
        <f t="shared" si="84"/>
        <v>0</v>
      </c>
      <c r="H75" s="6">
        <f t="shared" si="85"/>
        <v>111570</v>
      </c>
      <c r="I75" s="6">
        <f t="shared" si="86"/>
        <v>-18860</v>
      </c>
      <c r="J75" s="6">
        <f t="shared" si="87"/>
        <v>199</v>
      </c>
      <c r="K75" s="6">
        <f t="shared" si="88"/>
        <v>4702920</v>
      </c>
      <c r="L75" s="62"/>
      <c r="M75" s="6">
        <v>0</v>
      </c>
      <c r="N75" s="6">
        <v>0</v>
      </c>
      <c r="O75" s="6">
        <v>0</v>
      </c>
      <c r="P75" s="6">
        <v>0</v>
      </c>
      <c r="Q75" s="6">
        <v>0</v>
      </c>
      <c r="R75" s="6">
        <v>0</v>
      </c>
      <c r="S75" s="6">
        <v>0</v>
      </c>
      <c r="T75" s="6">
        <v>0</v>
      </c>
      <c r="U75" s="6">
        <v>0</v>
      </c>
      <c r="V75" s="6">
        <v>0</v>
      </c>
      <c r="W75" s="62"/>
      <c r="X75" s="6">
        <v>4</v>
      </c>
      <c r="Y75" s="6">
        <v>92710</v>
      </c>
      <c r="Z75" s="6">
        <v>5</v>
      </c>
      <c r="AA75" s="6">
        <v>111570</v>
      </c>
      <c r="AB75" s="6">
        <v>0</v>
      </c>
      <c r="AC75" s="6">
        <v>0</v>
      </c>
      <c r="AD75" s="6">
        <v>111570</v>
      </c>
      <c r="AE75" s="6">
        <v>-18860</v>
      </c>
      <c r="AF75" s="6">
        <v>199</v>
      </c>
      <c r="AG75" s="6">
        <v>4702920</v>
      </c>
    </row>
    <row r="76" spans="1:33" s="4" customFormat="1" ht="17.25" customHeight="1" x14ac:dyDescent="0.15">
      <c r="A76" s="7">
        <v>2024.01</v>
      </c>
      <c r="B76" s="6">
        <f t="shared" si="79"/>
        <v>3</v>
      </c>
      <c r="C76" s="6">
        <f t="shared" si="80"/>
        <v>50660</v>
      </c>
      <c r="D76" s="6">
        <f t="shared" si="81"/>
        <v>4</v>
      </c>
      <c r="E76" s="6">
        <f t="shared" si="82"/>
        <v>97480</v>
      </c>
      <c r="F76" s="6">
        <f t="shared" si="83"/>
        <v>0</v>
      </c>
      <c r="G76" s="6">
        <f t="shared" si="84"/>
        <v>0</v>
      </c>
      <c r="H76" s="6">
        <f t="shared" si="85"/>
        <v>97480</v>
      </c>
      <c r="I76" s="6">
        <f t="shared" si="86"/>
        <v>-46820</v>
      </c>
      <c r="J76" s="6">
        <f t="shared" si="87"/>
        <v>198</v>
      </c>
      <c r="K76" s="6">
        <f t="shared" si="88"/>
        <v>4656100</v>
      </c>
      <c r="L76" s="62"/>
      <c r="M76" s="6">
        <v>0</v>
      </c>
      <c r="N76" s="6">
        <v>0</v>
      </c>
      <c r="O76" s="6">
        <v>0</v>
      </c>
      <c r="P76" s="6">
        <v>0</v>
      </c>
      <c r="Q76" s="6">
        <v>0</v>
      </c>
      <c r="R76" s="6">
        <v>0</v>
      </c>
      <c r="S76" s="6">
        <v>0</v>
      </c>
      <c r="T76" s="6">
        <v>0</v>
      </c>
      <c r="U76" s="6">
        <v>0</v>
      </c>
      <c r="V76" s="6">
        <v>0</v>
      </c>
      <c r="W76" s="62"/>
      <c r="X76" s="6">
        <v>3</v>
      </c>
      <c r="Y76" s="6">
        <v>50660</v>
      </c>
      <c r="Z76" s="6">
        <v>4</v>
      </c>
      <c r="AA76" s="6">
        <v>97480</v>
      </c>
      <c r="AB76" s="6">
        <v>0</v>
      </c>
      <c r="AC76" s="6">
        <v>0</v>
      </c>
      <c r="AD76" s="6">
        <v>97480</v>
      </c>
      <c r="AE76" s="6">
        <v>-46820</v>
      </c>
      <c r="AF76" s="6">
        <v>198</v>
      </c>
      <c r="AG76" s="6">
        <v>4656100</v>
      </c>
    </row>
    <row r="77" spans="1:33" s="4" customFormat="1" ht="17.25" customHeight="1" x14ac:dyDescent="0.15">
      <c r="A77" s="7">
        <v>2024.02</v>
      </c>
      <c r="B77" s="6">
        <f t="shared" si="79"/>
        <v>3</v>
      </c>
      <c r="C77" s="6">
        <f t="shared" si="80"/>
        <v>65720</v>
      </c>
      <c r="D77" s="6">
        <f t="shared" si="81"/>
        <v>4</v>
      </c>
      <c r="E77" s="6">
        <f t="shared" si="82"/>
        <v>103770</v>
      </c>
      <c r="F77" s="6">
        <f t="shared" si="83"/>
        <v>0</v>
      </c>
      <c r="G77" s="6">
        <f t="shared" si="84"/>
        <v>0</v>
      </c>
      <c r="H77" s="6">
        <f t="shared" si="85"/>
        <v>103770</v>
      </c>
      <c r="I77" s="6">
        <f t="shared" si="86"/>
        <v>-38050</v>
      </c>
      <c r="J77" s="6">
        <f t="shared" si="87"/>
        <v>197</v>
      </c>
      <c r="K77" s="6">
        <f t="shared" si="88"/>
        <v>4618050</v>
      </c>
      <c r="L77" s="62"/>
      <c r="M77" s="6">
        <v>0</v>
      </c>
      <c r="N77" s="6">
        <v>0</v>
      </c>
      <c r="O77" s="6">
        <v>0</v>
      </c>
      <c r="P77" s="6">
        <v>0</v>
      </c>
      <c r="Q77" s="6">
        <v>0</v>
      </c>
      <c r="R77" s="6">
        <v>0</v>
      </c>
      <c r="S77" s="6">
        <v>0</v>
      </c>
      <c r="T77" s="6">
        <v>0</v>
      </c>
      <c r="U77" s="6">
        <v>0</v>
      </c>
      <c r="V77" s="6">
        <v>0</v>
      </c>
      <c r="W77" s="62"/>
      <c r="X77" s="6">
        <v>3</v>
      </c>
      <c r="Y77" s="6">
        <v>65720</v>
      </c>
      <c r="Z77" s="6">
        <v>4</v>
      </c>
      <c r="AA77" s="6">
        <v>103770</v>
      </c>
      <c r="AB77" s="6">
        <v>0</v>
      </c>
      <c r="AC77" s="6">
        <v>0</v>
      </c>
      <c r="AD77" s="6">
        <v>103770</v>
      </c>
      <c r="AE77" s="6">
        <v>-38050</v>
      </c>
      <c r="AF77" s="6">
        <v>197</v>
      </c>
      <c r="AG77" s="6">
        <v>4618050</v>
      </c>
    </row>
    <row r="78" spans="1:33" s="4" customFormat="1" ht="17.25" customHeight="1" x14ac:dyDescent="0.15">
      <c r="A78" s="7">
        <v>2024.03</v>
      </c>
      <c r="B78" s="6">
        <f t="shared" si="79"/>
        <v>4</v>
      </c>
      <c r="C78" s="6">
        <f t="shared" si="80"/>
        <v>78450</v>
      </c>
      <c r="D78" s="6">
        <f t="shared" si="81"/>
        <v>4</v>
      </c>
      <c r="E78" s="6">
        <f t="shared" si="82"/>
        <v>97930</v>
      </c>
      <c r="F78" s="6">
        <f t="shared" si="83"/>
        <v>0</v>
      </c>
      <c r="G78" s="6">
        <f t="shared" si="84"/>
        <v>0</v>
      </c>
      <c r="H78" s="6">
        <f t="shared" si="85"/>
        <v>97930</v>
      </c>
      <c r="I78" s="6">
        <f t="shared" si="86"/>
        <v>-19480</v>
      </c>
      <c r="J78" s="6">
        <f t="shared" si="87"/>
        <v>197</v>
      </c>
      <c r="K78" s="6">
        <f t="shared" si="88"/>
        <v>4598570</v>
      </c>
      <c r="L78" s="62"/>
      <c r="M78" s="6">
        <v>0</v>
      </c>
      <c r="N78" s="6">
        <v>0</v>
      </c>
      <c r="O78" s="6">
        <v>0</v>
      </c>
      <c r="P78" s="6">
        <v>0</v>
      </c>
      <c r="Q78" s="6">
        <v>0</v>
      </c>
      <c r="R78" s="6">
        <v>0</v>
      </c>
      <c r="S78" s="6">
        <v>0</v>
      </c>
      <c r="T78" s="6">
        <v>0</v>
      </c>
      <c r="U78" s="6">
        <v>0</v>
      </c>
      <c r="V78" s="6">
        <v>0</v>
      </c>
      <c r="W78" s="62"/>
      <c r="X78" s="6">
        <v>4</v>
      </c>
      <c r="Y78" s="6">
        <v>78450</v>
      </c>
      <c r="Z78" s="6">
        <v>4</v>
      </c>
      <c r="AA78" s="6">
        <v>97930</v>
      </c>
      <c r="AB78" s="6">
        <v>0</v>
      </c>
      <c r="AC78" s="6">
        <v>0</v>
      </c>
      <c r="AD78" s="6">
        <v>97930</v>
      </c>
      <c r="AE78" s="6">
        <v>-19480</v>
      </c>
      <c r="AF78" s="6">
        <v>197</v>
      </c>
      <c r="AG78" s="6">
        <v>4598570</v>
      </c>
    </row>
    <row r="79" spans="1:33" s="4" customFormat="1" ht="17.25" customHeight="1" x14ac:dyDescent="0.15">
      <c r="A79" s="7">
        <v>2024.04</v>
      </c>
      <c r="B79" s="6">
        <f>M79+X79</f>
        <v>3</v>
      </c>
      <c r="C79" s="6">
        <f t="shared" si="80"/>
        <v>67560</v>
      </c>
      <c r="D79" s="6">
        <f t="shared" si="81"/>
        <v>3</v>
      </c>
      <c r="E79" s="6">
        <f t="shared" si="82"/>
        <v>83810</v>
      </c>
      <c r="F79" s="6">
        <f t="shared" si="83"/>
        <v>0</v>
      </c>
      <c r="G79" s="6">
        <f t="shared" si="84"/>
        <v>0</v>
      </c>
      <c r="H79" s="6">
        <f>SUM(E79:G79)</f>
        <v>83810</v>
      </c>
      <c r="I79" s="6">
        <f>C79-H79</f>
        <v>-16250</v>
      </c>
      <c r="J79" s="6">
        <f t="shared" si="87"/>
        <v>197</v>
      </c>
      <c r="K79" s="6">
        <f t="shared" si="88"/>
        <v>4582320</v>
      </c>
      <c r="L79" s="62"/>
      <c r="M79" s="6">
        <v>0</v>
      </c>
      <c r="N79" s="6">
        <v>0</v>
      </c>
      <c r="O79" s="6">
        <v>0</v>
      </c>
      <c r="P79" s="6">
        <v>0</v>
      </c>
      <c r="Q79" s="6">
        <v>0</v>
      </c>
      <c r="R79" s="6">
        <v>0</v>
      </c>
      <c r="S79" s="6">
        <v>0</v>
      </c>
      <c r="T79" s="6">
        <v>0</v>
      </c>
      <c r="U79" s="6">
        <v>0</v>
      </c>
      <c r="V79" s="6">
        <v>0</v>
      </c>
      <c r="W79" s="62"/>
      <c r="X79" s="6">
        <v>3</v>
      </c>
      <c r="Y79" s="6">
        <v>67560</v>
      </c>
      <c r="Z79" s="6">
        <v>3</v>
      </c>
      <c r="AA79" s="6">
        <v>83810</v>
      </c>
      <c r="AB79" s="6">
        <v>0</v>
      </c>
      <c r="AC79" s="6">
        <v>0</v>
      </c>
      <c r="AD79" s="6">
        <v>83810</v>
      </c>
      <c r="AE79" s="6">
        <v>-16250</v>
      </c>
      <c r="AF79" s="6">
        <v>197</v>
      </c>
      <c r="AG79" s="6">
        <v>4582320</v>
      </c>
    </row>
    <row r="80" spans="1:33" s="4" customFormat="1" ht="17.25" customHeight="1" x14ac:dyDescent="0.15">
      <c r="A80" s="7">
        <v>2024.05</v>
      </c>
      <c r="B80" s="6">
        <f t="shared" ref="B80:B90" si="89">M80+X80</f>
        <v>3</v>
      </c>
      <c r="C80" s="6">
        <f t="shared" ref="C80:C91" si="90">N80+Y80</f>
        <v>83240</v>
      </c>
      <c r="D80" s="6">
        <f t="shared" ref="D80:D91" si="91">O80+Z80</f>
        <v>3</v>
      </c>
      <c r="E80" s="6">
        <f t="shared" ref="E80:E91" si="92">P80+AA80</f>
        <v>72590</v>
      </c>
      <c r="F80" s="6">
        <f t="shared" ref="F80:F91" si="93">Q80+AB80</f>
        <v>0</v>
      </c>
      <c r="G80" s="6">
        <f t="shared" ref="G80:G91" si="94">R80+AC80</f>
        <v>0</v>
      </c>
      <c r="H80" s="6">
        <f t="shared" ref="H80:H90" si="95">SUM(E80:G80)</f>
        <v>72590</v>
      </c>
      <c r="I80" s="6">
        <f t="shared" ref="I80:I90" si="96">C80-H80</f>
        <v>10650</v>
      </c>
      <c r="J80" s="6">
        <f t="shared" ref="J80:J91" si="97">U80+AF80</f>
        <v>197</v>
      </c>
      <c r="K80" s="6">
        <f t="shared" ref="K80:K91" si="98">V80+AG80</f>
        <v>4592970</v>
      </c>
      <c r="L80" s="62"/>
      <c r="M80" s="6">
        <v>0</v>
      </c>
      <c r="N80" s="6">
        <v>0</v>
      </c>
      <c r="O80" s="6">
        <v>0</v>
      </c>
      <c r="P80" s="6">
        <v>0</v>
      </c>
      <c r="Q80" s="6">
        <v>0</v>
      </c>
      <c r="R80" s="6">
        <v>0</v>
      </c>
      <c r="S80" s="6">
        <v>0</v>
      </c>
      <c r="T80" s="6">
        <v>0</v>
      </c>
      <c r="U80" s="6">
        <v>0</v>
      </c>
      <c r="V80" s="6">
        <v>0</v>
      </c>
      <c r="W80" s="62"/>
      <c r="X80" s="6">
        <v>3</v>
      </c>
      <c r="Y80" s="6">
        <v>83240</v>
      </c>
      <c r="Z80" s="6">
        <v>3</v>
      </c>
      <c r="AA80" s="6">
        <v>72590</v>
      </c>
      <c r="AB80" s="6">
        <v>0</v>
      </c>
      <c r="AC80" s="6">
        <v>0</v>
      </c>
      <c r="AD80" s="6">
        <v>72590</v>
      </c>
      <c r="AE80" s="6">
        <v>10650</v>
      </c>
      <c r="AF80" s="6">
        <v>197</v>
      </c>
      <c r="AG80" s="6">
        <v>4592970</v>
      </c>
    </row>
    <row r="81" spans="1:33" s="4" customFormat="1" ht="17.25" customHeight="1" x14ac:dyDescent="0.15">
      <c r="A81" s="7">
        <v>2024.06</v>
      </c>
      <c r="B81" s="6">
        <f t="shared" si="89"/>
        <v>4</v>
      </c>
      <c r="C81" s="6">
        <f t="shared" si="90"/>
        <v>109680</v>
      </c>
      <c r="D81" s="6">
        <f t="shared" si="91"/>
        <v>4</v>
      </c>
      <c r="E81" s="6">
        <f t="shared" si="92"/>
        <v>98900</v>
      </c>
      <c r="F81" s="6">
        <f t="shared" si="93"/>
        <v>0</v>
      </c>
      <c r="G81" s="6">
        <f t="shared" si="94"/>
        <v>0</v>
      </c>
      <c r="H81" s="6">
        <f t="shared" si="95"/>
        <v>98900</v>
      </c>
      <c r="I81" s="6">
        <f t="shared" si="96"/>
        <v>10780</v>
      </c>
      <c r="J81" s="6">
        <f t="shared" si="97"/>
        <v>197</v>
      </c>
      <c r="K81" s="6">
        <f t="shared" si="98"/>
        <v>4603750</v>
      </c>
      <c r="L81" s="62"/>
      <c r="M81" s="6">
        <v>0</v>
      </c>
      <c r="N81" s="6">
        <v>0</v>
      </c>
      <c r="O81" s="6">
        <v>0</v>
      </c>
      <c r="P81" s="6">
        <v>0</v>
      </c>
      <c r="Q81" s="6">
        <v>0</v>
      </c>
      <c r="R81" s="6">
        <v>0</v>
      </c>
      <c r="S81" s="6">
        <v>0</v>
      </c>
      <c r="T81" s="6">
        <v>0</v>
      </c>
      <c r="U81" s="6">
        <v>0</v>
      </c>
      <c r="V81" s="6">
        <v>0</v>
      </c>
      <c r="W81" s="62"/>
      <c r="X81" s="6">
        <v>4</v>
      </c>
      <c r="Y81" s="6">
        <v>109680</v>
      </c>
      <c r="Z81" s="6">
        <v>4</v>
      </c>
      <c r="AA81" s="6">
        <v>98900</v>
      </c>
      <c r="AB81" s="6">
        <v>0</v>
      </c>
      <c r="AC81" s="6">
        <v>0</v>
      </c>
      <c r="AD81" s="6">
        <v>98900</v>
      </c>
      <c r="AE81" s="6">
        <v>10780</v>
      </c>
      <c r="AF81" s="6">
        <v>197</v>
      </c>
      <c r="AG81" s="6">
        <v>4603750</v>
      </c>
    </row>
    <row r="82" spans="1:33" s="4" customFormat="1" ht="17.25" customHeight="1" x14ac:dyDescent="0.15">
      <c r="A82" s="7">
        <v>2024.07</v>
      </c>
      <c r="B82" s="6">
        <f t="shared" si="89"/>
        <v>3</v>
      </c>
      <c r="C82" s="6">
        <f t="shared" si="90"/>
        <v>63030</v>
      </c>
      <c r="D82" s="6">
        <f t="shared" si="91"/>
        <v>3</v>
      </c>
      <c r="E82" s="6">
        <f t="shared" si="92"/>
        <v>77180</v>
      </c>
      <c r="F82" s="6">
        <f t="shared" si="93"/>
        <v>0</v>
      </c>
      <c r="G82" s="6">
        <f t="shared" si="94"/>
        <v>0</v>
      </c>
      <c r="H82" s="6">
        <f t="shared" si="95"/>
        <v>77180</v>
      </c>
      <c r="I82" s="6">
        <f t="shared" si="96"/>
        <v>-14150</v>
      </c>
      <c r="J82" s="6">
        <f t="shared" si="97"/>
        <v>197</v>
      </c>
      <c r="K82" s="6">
        <f t="shared" si="98"/>
        <v>4589600</v>
      </c>
      <c r="L82" s="62"/>
      <c r="M82" s="6">
        <v>0</v>
      </c>
      <c r="N82" s="6">
        <v>0</v>
      </c>
      <c r="O82" s="6">
        <v>0</v>
      </c>
      <c r="P82" s="6">
        <v>0</v>
      </c>
      <c r="Q82" s="6">
        <v>0</v>
      </c>
      <c r="R82" s="6">
        <v>0</v>
      </c>
      <c r="S82" s="6">
        <v>0</v>
      </c>
      <c r="T82" s="6">
        <v>0</v>
      </c>
      <c r="U82" s="6">
        <v>0</v>
      </c>
      <c r="V82" s="6">
        <v>0</v>
      </c>
      <c r="W82" s="62"/>
      <c r="X82" s="6">
        <v>3</v>
      </c>
      <c r="Y82" s="6">
        <v>63030</v>
      </c>
      <c r="Z82" s="6">
        <v>3</v>
      </c>
      <c r="AA82" s="6">
        <v>77180</v>
      </c>
      <c r="AB82" s="6">
        <v>0</v>
      </c>
      <c r="AC82" s="6">
        <v>0</v>
      </c>
      <c r="AD82" s="6">
        <v>77180</v>
      </c>
      <c r="AE82" s="6">
        <v>-14150</v>
      </c>
      <c r="AF82" s="6">
        <v>197</v>
      </c>
      <c r="AG82" s="6">
        <v>4589600</v>
      </c>
    </row>
    <row r="83" spans="1:33" s="4" customFormat="1" ht="17.25" customHeight="1" x14ac:dyDescent="0.15">
      <c r="A83" s="7">
        <v>2024.08</v>
      </c>
      <c r="B83" s="6">
        <f t="shared" si="89"/>
        <v>3</v>
      </c>
      <c r="C83" s="6">
        <f t="shared" si="90"/>
        <v>40180</v>
      </c>
      <c r="D83" s="6">
        <f t="shared" si="91"/>
        <v>3</v>
      </c>
      <c r="E83" s="6">
        <f t="shared" si="92"/>
        <v>90600</v>
      </c>
      <c r="F83" s="6">
        <f t="shared" si="93"/>
        <v>0</v>
      </c>
      <c r="G83" s="6">
        <f t="shared" si="94"/>
        <v>0</v>
      </c>
      <c r="H83" s="6">
        <f t="shared" si="95"/>
        <v>90600</v>
      </c>
      <c r="I83" s="6">
        <f t="shared" si="96"/>
        <v>-50420</v>
      </c>
      <c r="J83" s="6">
        <f t="shared" si="97"/>
        <v>197</v>
      </c>
      <c r="K83" s="6">
        <f t="shared" si="98"/>
        <v>4539180</v>
      </c>
      <c r="L83" s="62"/>
      <c r="M83" s="6">
        <v>0</v>
      </c>
      <c r="N83" s="6">
        <v>0</v>
      </c>
      <c r="O83" s="6">
        <v>0</v>
      </c>
      <c r="P83" s="6">
        <v>0</v>
      </c>
      <c r="Q83" s="6">
        <v>0</v>
      </c>
      <c r="R83" s="6">
        <v>0</v>
      </c>
      <c r="S83" s="6">
        <v>0</v>
      </c>
      <c r="T83" s="6">
        <v>0</v>
      </c>
      <c r="U83" s="6">
        <v>0</v>
      </c>
      <c r="V83" s="6">
        <v>0</v>
      </c>
      <c r="W83" s="62"/>
      <c r="X83" s="6">
        <v>3</v>
      </c>
      <c r="Y83" s="6">
        <v>40180</v>
      </c>
      <c r="Z83" s="6">
        <v>3</v>
      </c>
      <c r="AA83" s="6">
        <v>90600</v>
      </c>
      <c r="AB83" s="6">
        <v>0</v>
      </c>
      <c r="AC83" s="6">
        <v>0</v>
      </c>
      <c r="AD83" s="6">
        <v>90600</v>
      </c>
      <c r="AE83" s="6">
        <v>-50420</v>
      </c>
      <c r="AF83" s="6">
        <v>197</v>
      </c>
      <c r="AG83" s="6">
        <v>4539180</v>
      </c>
    </row>
    <row r="84" spans="1:33" s="4" customFormat="1" ht="17.25" customHeight="1" x14ac:dyDescent="0.15">
      <c r="A84" s="7">
        <v>2024.09</v>
      </c>
      <c r="B84" s="6">
        <f t="shared" si="89"/>
        <v>4</v>
      </c>
      <c r="C84" s="6">
        <f t="shared" si="90"/>
        <v>72240</v>
      </c>
      <c r="D84" s="6">
        <f t="shared" si="91"/>
        <v>4</v>
      </c>
      <c r="E84" s="6">
        <f t="shared" si="92"/>
        <v>90860</v>
      </c>
      <c r="F84" s="6">
        <f t="shared" si="93"/>
        <v>0</v>
      </c>
      <c r="G84" s="6">
        <f t="shared" si="94"/>
        <v>0</v>
      </c>
      <c r="H84" s="6">
        <f t="shared" si="95"/>
        <v>90860</v>
      </c>
      <c r="I84" s="6">
        <f t="shared" si="96"/>
        <v>-18620</v>
      </c>
      <c r="J84" s="6">
        <f t="shared" si="97"/>
        <v>197</v>
      </c>
      <c r="K84" s="6">
        <f t="shared" si="98"/>
        <v>4520560</v>
      </c>
      <c r="L84" s="62"/>
      <c r="M84" s="6">
        <v>0</v>
      </c>
      <c r="N84" s="6">
        <v>0</v>
      </c>
      <c r="O84" s="6">
        <v>0</v>
      </c>
      <c r="P84" s="6">
        <v>0</v>
      </c>
      <c r="Q84" s="6">
        <v>0</v>
      </c>
      <c r="R84" s="6">
        <v>0</v>
      </c>
      <c r="S84" s="6">
        <v>0</v>
      </c>
      <c r="T84" s="6">
        <v>0</v>
      </c>
      <c r="U84" s="6">
        <v>0</v>
      </c>
      <c r="V84" s="6">
        <v>0</v>
      </c>
      <c r="W84" s="62"/>
      <c r="X84" s="6">
        <v>4</v>
      </c>
      <c r="Y84" s="6">
        <v>72240</v>
      </c>
      <c r="Z84" s="6">
        <v>4</v>
      </c>
      <c r="AA84" s="6">
        <v>90860</v>
      </c>
      <c r="AB84" s="6">
        <v>0</v>
      </c>
      <c r="AC84" s="6">
        <v>0</v>
      </c>
      <c r="AD84" s="6">
        <v>90860</v>
      </c>
      <c r="AE84" s="6">
        <v>-18620</v>
      </c>
      <c r="AF84" s="6">
        <v>197</v>
      </c>
      <c r="AG84" s="6">
        <v>4520560</v>
      </c>
    </row>
    <row r="85" spans="1:33" s="4" customFormat="1" ht="17.25" customHeight="1" x14ac:dyDescent="0.15">
      <c r="A85" s="154" t="s">
        <v>299</v>
      </c>
      <c r="B85" s="6">
        <f t="shared" si="89"/>
        <v>3</v>
      </c>
      <c r="C85" s="6">
        <f t="shared" si="90"/>
        <v>57320</v>
      </c>
      <c r="D85" s="6">
        <f t="shared" si="91"/>
        <v>3</v>
      </c>
      <c r="E85" s="6">
        <f t="shared" si="92"/>
        <v>82230</v>
      </c>
      <c r="F85" s="6">
        <f t="shared" si="93"/>
        <v>0</v>
      </c>
      <c r="G85" s="6">
        <f t="shared" si="94"/>
        <v>0</v>
      </c>
      <c r="H85" s="6">
        <f t="shared" si="95"/>
        <v>82230</v>
      </c>
      <c r="I85" s="6">
        <f t="shared" si="96"/>
        <v>-24910</v>
      </c>
      <c r="J85" s="6">
        <f t="shared" si="97"/>
        <v>197</v>
      </c>
      <c r="K85" s="6">
        <f t="shared" si="98"/>
        <v>4495650</v>
      </c>
      <c r="L85" s="62"/>
      <c r="M85" s="6">
        <v>0</v>
      </c>
      <c r="N85" s="6">
        <v>0</v>
      </c>
      <c r="O85" s="6">
        <v>0</v>
      </c>
      <c r="P85" s="6">
        <v>0</v>
      </c>
      <c r="Q85" s="6">
        <v>0</v>
      </c>
      <c r="R85" s="6">
        <v>0</v>
      </c>
      <c r="S85" s="6">
        <v>0</v>
      </c>
      <c r="T85" s="6">
        <v>0</v>
      </c>
      <c r="U85" s="6">
        <v>0</v>
      </c>
      <c r="V85" s="6">
        <v>0</v>
      </c>
      <c r="W85" s="62"/>
      <c r="X85" s="6">
        <v>3</v>
      </c>
      <c r="Y85" s="6">
        <v>57320</v>
      </c>
      <c r="Z85" s="6">
        <v>3</v>
      </c>
      <c r="AA85" s="6">
        <v>82230</v>
      </c>
      <c r="AB85" s="6">
        <v>0</v>
      </c>
      <c r="AC85" s="6">
        <v>0</v>
      </c>
      <c r="AD85" s="6">
        <v>82230</v>
      </c>
      <c r="AE85" s="6">
        <v>-24910</v>
      </c>
      <c r="AF85" s="6">
        <v>197</v>
      </c>
      <c r="AG85" s="6">
        <v>4495650</v>
      </c>
    </row>
    <row r="86" spans="1:33" s="4" customFormat="1" ht="17.25" customHeight="1" x14ac:dyDescent="0.15">
      <c r="A86" s="7">
        <v>2024.11</v>
      </c>
      <c r="B86" s="6">
        <f t="shared" si="89"/>
        <v>3</v>
      </c>
      <c r="C86" s="6">
        <f t="shared" si="90"/>
        <v>59150</v>
      </c>
      <c r="D86" s="6">
        <f t="shared" si="91"/>
        <v>3</v>
      </c>
      <c r="E86" s="6">
        <f t="shared" si="92"/>
        <v>63400</v>
      </c>
      <c r="F86" s="6">
        <f t="shared" si="93"/>
        <v>0</v>
      </c>
      <c r="G86" s="6">
        <f t="shared" si="94"/>
        <v>0</v>
      </c>
      <c r="H86" s="6">
        <f t="shared" si="95"/>
        <v>63400</v>
      </c>
      <c r="I86" s="6">
        <f t="shared" si="96"/>
        <v>-4250</v>
      </c>
      <c r="J86" s="6">
        <f t="shared" si="97"/>
        <v>197</v>
      </c>
      <c r="K86" s="6">
        <f t="shared" si="98"/>
        <v>4491400</v>
      </c>
      <c r="L86" s="62"/>
      <c r="M86" s="6">
        <v>0</v>
      </c>
      <c r="N86" s="6">
        <v>0</v>
      </c>
      <c r="O86" s="6">
        <v>0</v>
      </c>
      <c r="P86" s="6">
        <v>0</v>
      </c>
      <c r="Q86" s="6">
        <v>0</v>
      </c>
      <c r="R86" s="6">
        <v>0</v>
      </c>
      <c r="S86" s="6">
        <v>0</v>
      </c>
      <c r="T86" s="6">
        <v>0</v>
      </c>
      <c r="U86" s="6">
        <v>0</v>
      </c>
      <c r="V86" s="6">
        <v>0</v>
      </c>
      <c r="W86" s="62"/>
      <c r="X86" s="6">
        <v>3</v>
      </c>
      <c r="Y86" s="6">
        <v>59150</v>
      </c>
      <c r="Z86" s="6">
        <v>3</v>
      </c>
      <c r="AA86" s="6">
        <v>63400</v>
      </c>
      <c r="AB86" s="6">
        <v>0</v>
      </c>
      <c r="AC86" s="6">
        <v>0</v>
      </c>
      <c r="AD86" s="6">
        <v>63400</v>
      </c>
      <c r="AE86" s="6">
        <v>-4250</v>
      </c>
      <c r="AF86" s="6">
        <v>197</v>
      </c>
      <c r="AG86" s="6">
        <v>4491400</v>
      </c>
    </row>
    <row r="87" spans="1:33" s="4" customFormat="1" ht="17.25" customHeight="1" x14ac:dyDescent="0.15">
      <c r="A87" s="7">
        <v>2024.12</v>
      </c>
      <c r="B87" s="6">
        <f t="shared" si="89"/>
        <v>4</v>
      </c>
      <c r="C87" s="6">
        <f t="shared" si="90"/>
        <v>76840</v>
      </c>
      <c r="D87" s="6">
        <f t="shared" si="91"/>
        <v>4</v>
      </c>
      <c r="E87" s="6">
        <f t="shared" si="92"/>
        <v>87620</v>
      </c>
      <c r="F87" s="6">
        <f t="shared" si="93"/>
        <v>0</v>
      </c>
      <c r="G87" s="6">
        <f t="shared" si="94"/>
        <v>0</v>
      </c>
      <c r="H87" s="6">
        <f t="shared" si="95"/>
        <v>87620</v>
      </c>
      <c r="I87" s="6">
        <f t="shared" si="96"/>
        <v>-10780</v>
      </c>
      <c r="J87" s="6">
        <f t="shared" si="97"/>
        <v>197</v>
      </c>
      <c r="K87" s="6">
        <f t="shared" si="98"/>
        <v>4480620</v>
      </c>
      <c r="L87" s="62"/>
      <c r="M87" s="6">
        <v>0</v>
      </c>
      <c r="N87" s="6">
        <v>0</v>
      </c>
      <c r="O87" s="6">
        <v>0</v>
      </c>
      <c r="P87" s="6">
        <v>0</v>
      </c>
      <c r="Q87" s="6">
        <v>0</v>
      </c>
      <c r="R87" s="6">
        <v>0</v>
      </c>
      <c r="S87" s="6">
        <v>0</v>
      </c>
      <c r="T87" s="6">
        <v>0</v>
      </c>
      <c r="U87" s="6">
        <v>0</v>
      </c>
      <c r="V87" s="6">
        <v>0</v>
      </c>
      <c r="W87" s="62"/>
      <c r="X87" s="6">
        <v>4</v>
      </c>
      <c r="Y87" s="6">
        <v>76840</v>
      </c>
      <c r="Z87" s="6">
        <v>4</v>
      </c>
      <c r="AA87" s="6">
        <v>87620</v>
      </c>
      <c r="AB87" s="6">
        <v>0</v>
      </c>
      <c r="AC87" s="6">
        <v>0</v>
      </c>
      <c r="AD87" s="6">
        <v>87620</v>
      </c>
      <c r="AE87" s="6">
        <v>-10780</v>
      </c>
      <c r="AF87" s="6">
        <v>197</v>
      </c>
      <c r="AG87" s="6">
        <v>4480620</v>
      </c>
    </row>
    <row r="88" spans="1:33" s="4" customFormat="1" ht="17.25" customHeight="1" x14ac:dyDescent="0.15">
      <c r="A88" s="7">
        <v>2025.01</v>
      </c>
      <c r="B88" s="6">
        <f t="shared" si="89"/>
        <v>3</v>
      </c>
      <c r="C88" s="6">
        <f t="shared" si="90"/>
        <v>54230</v>
      </c>
      <c r="D88" s="6">
        <f t="shared" si="91"/>
        <v>3</v>
      </c>
      <c r="E88" s="6">
        <f t="shared" si="92"/>
        <v>56540</v>
      </c>
      <c r="F88" s="6">
        <f t="shared" si="93"/>
        <v>0</v>
      </c>
      <c r="G88" s="6">
        <f t="shared" si="94"/>
        <v>0</v>
      </c>
      <c r="H88" s="6">
        <f t="shared" si="95"/>
        <v>56540</v>
      </c>
      <c r="I88" s="6">
        <f t="shared" si="96"/>
        <v>-2310</v>
      </c>
      <c r="J88" s="6">
        <f t="shared" si="97"/>
        <v>197</v>
      </c>
      <c r="K88" s="6">
        <f t="shared" si="98"/>
        <v>4478310</v>
      </c>
      <c r="L88" s="62"/>
      <c r="M88" s="6">
        <v>0</v>
      </c>
      <c r="N88" s="6">
        <v>0</v>
      </c>
      <c r="O88" s="6">
        <v>0</v>
      </c>
      <c r="P88" s="6">
        <v>0</v>
      </c>
      <c r="Q88" s="6">
        <v>0</v>
      </c>
      <c r="R88" s="6">
        <v>0</v>
      </c>
      <c r="S88" s="6">
        <v>0</v>
      </c>
      <c r="T88" s="6">
        <v>0</v>
      </c>
      <c r="U88" s="6">
        <v>0</v>
      </c>
      <c r="V88" s="6">
        <v>0</v>
      </c>
      <c r="W88" s="62"/>
      <c r="X88" s="6">
        <v>3</v>
      </c>
      <c r="Y88" s="6">
        <v>54230</v>
      </c>
      <c r="Z88" s="6">
        <v>3</v>
      </c>
      <c r="AA88" s="6">
        <v>56540</v>
      </c>
      <c r="AB88" s="6">
        <v>0</v>
      </c>
      <c r="AC88" s="6">
        <v>0</v>
      </c>
      <c r="AD88" s="6">
        <v>56540</v>
      </c>
      <c r="AE88" s="6">
        <v>-2310</v>
      </c>
      <c r="AF88" s="6">
        <v>197</v>
      </c>
      <c r="AG88" s="6">
        <v>4478310</v>
      </c>
    </row>
    <row r="89" spans="1:33" s="4" customFormat="1" ht="17.25" customHeight="1" x14ac:dyDescent="0.15">
      <c r="A89" s="7">
        <v>2025.02</v>
      </c>
      <c r="B89" s="6">
        <f t="shared" si="89"/>
        <v>3</v>
      </c>
      <c r="C89" s="6">
        <f t="shared" si="90"/>
        <v>55730</v>
      </c>
      <c r="D89" s="6">
        <f t="shared" si="91"/>
        <v>3</v>
      </c>
      <c r="E89" s="6">
        <f t="shared" si="92"/>
        <v>62710</v>
      </c>
      <c r="F89" s="6">
        <f t="shared" si="93"/>
        <v>0</v>
      </c>
      <c r="G89" s="6">
        <f t="shared" si="94"/>
        <v>0</v>
      </c>
      <c r="H89" s="6">
        <f t="shared" si="95"/>
        <v>62710</v>
      </c>
      <c r="I89" s="6">
        <f t="shared" si="96"/>
        <v>-6980</v>
      </c>
      <c r="J89" s="6">
        <f t="shared" si="97"/>
        <v>197</v>
      </c>
      <c r="K89" s="6">
        <f t="shared" si="98"/>
        <v>4471330</v>
      </c>
      <c r="L89" s="62"/>
      <c r="M89" s="6">
        <v>0</v>
      </c>
      <c r="N89" s="6">
        <v>0</v>
      </c>
      <c r="O89" s="6">
        <v>0</v>
      </c>
      <c r="P89" s="6">
        <v>0</v>
      </c>
      <c r="Q89" s="6">
        <v>0</v>
      </c>
      <c r="R89" s="6">
        <v>0</v>
      </c>
      <c r="S89" s="6">
        <v>0</v>
      </c>
      <c r="T89" s="6">
        <v>0</v>
      </c>
      <c r="U89" s="6">
        <v>0</v>
      </c>
      <c r="V89" s="6">
        <v>0</v>
      </c>
      <c r="W89" s="62"/>
      <c r="X89" s="6">
        <v>3</v>
      </c>
      <c r="Y89" s="6">
        <v>55730</v>
      </c>
      <c r="Z89" s="6">
        <v>3</v>
      </c>
      <c r="AA89" s="6">
        <v>62710</v>
      </c>
      <c r="AB89" s="6">
        <v>0</v>
      </c>
      <c r="AC89" s="6">
        <v>0</v>
      </c>
      <c r="AD89" s="6">
        <v>62710</v>
      </c>
      <c r="AE89" s="6">
        <v>-6980</v>
      </c>
      <c r="AF89" s="6">
        <v>197</v>
      </c>
      <c r="AG89" s="6">
        <v>4471330</v>
      </c>
    </row>
    <row r="90" spans="1:33" s="4" customFormat="1" ht="17.25" customHeight="1" x14ac:dyDescent="0.15">
      <c r="A90" s="7">
        <v>2025.03</v>
      </c>
      <c r="B90" s="6">
        <f t="shared" si="89"/>
        <v>4</v>
      </c>
      <c r="C90" s="6">
        <f t="shared" si="90"/>
        <v>71170</v>
      </c>
      <c r="D90" s="6">
        <f t="shared" si="91"/>
        <v>4</v>
      </c>
      <c r="E90" s="6">
        <f t="shared" si="92"/>
        <v>82100</v>
      </c>
      <c r="F90" s="6">
        <f t="shared" si="93"/>
        <v>0</v>
      </c>
      <c r="G90" s="6">
        <f t="shared" si="94"/>
        <v>0</v>
      </c>
      <c r="H90" s="6">
        <f t="shared" si="95"/>
        <v>82100</v>
      </c>
      <c r="I90" s="6">
        <f t="shared" si="96"/>
        <v>-10930</v>
      </c>
      <c r="J90" s="6">
        <f t="shared" si="97"/>
        <v>197</v>
      </c>
      <c r="K90" s="6">
        <f t="shared" si="98"/>
        <v>4460400</v>
      </c>
      <c r="L90" s="62"/>
      <c r="M90" s="6">
        <v>0</v>
      </c>
      <c r="N90" s="6">
        <v>0</v>
      </c>
      <c r="O90" s="6">
        <v>0</v>
      </c>
      <c r="P90" s="6">
        <v>0</v>
      </c>
      <c r="Q90" s="6">
        <v>0</v>
      </c>
      <c r="R90" s="6">
        <v>0</v>
      </c>
      <c r="S90" s="6">
        <v>0</v>
      </c>
      <c r="T90" s="6">
        <v>0</v>
      </c>
      <c r="U90" s="6">
        <v>0</v>
      </c>
      <c r="V90" s="6">
        <v>0</v>
      </c>
      <c r="W90" s="62"/>
      <c r="X90" s="6">
        <v>4</v>
      </c>
      <c r="Y90" s="6">
        <v>71170</v>
      </c>
      <c r="Z90" s="6">
        <v>4</v>
      </c>
      <c r="AA90" s="6">
        <v>82100</v>
      </c>
      <c r="AB90" s="6">
        <v>0</v>
      </c>
      <c r="AC90" s="6">
        <v>0</v>
      </c>
      <c r="AD90" s="6">
        <v>82100</v>
      </c>
      <c r="AE90" s="6">
        <v>-10930</v>
      </c>
      <c r="AF90" s="6">
        <v>197</v>
      </c>
      <c r="AG90" s="6">
        <v>4460400</v>
      </c>
    </row>
    <row r="91" spans="1:33" s="4" customFormat="1" ht="17.25" customHeight="1" x14ac:dyDescent="0.15">
      <c r="A91" s="7">
        <v>2025.04</v>
      </c>
      <c r="B91" s="6">
        <f>M91+X91</f>
        <v>3</v>
      </c>
      <c r="C91" s="6">
        <f t="shared" si="90"/>
        <v>55300</v>
      </c>
      <c r="D91" s="6">
        <f t="shared" si="91"/>
        <v>3</v>
      </c>
      <c r="E91" s="6">
        <f t="shared" si="92"/>
        <v>61210</v>
      </c>
      <c r="F91" s="6">
        <f t="shared" si="93"/>
        <v>0</v>
      </c>
      <c r="G91" s="6">
        <f t="shared" si="94"/>
        <v>0</v>
      </c>
      <c r="H91" s="6">
        <f>SUM(E91:G91)</f>
        <v>61210</v>
      </c>
      <c r="I91" s="6">
        <f>C91-H91</f>
        <v>-5910</v>
      </c>
      <c r="J91" s="6">
        <f t="shared" si="97"/>
        <v>197</v>
      </c>
      <c r="K91" s="6">
        <f t="shared" si="98"/>
        <v>4454490</v>
      </c>
      <c r="L91" s="62"/>
      <c r="M91" s="6">
        <v>0</v>
      </c>
      <c r="N91" s="6">
        <v>0</v>
      </c>
      <c r="O91" s="6">
        <v>0</v>
      </c>
      <c r="P91" s="6">
        <v>0</v>
      </c>
      <c r="Q91" s="6">
        <v>0</v>
      </c>
      <c r="R91" s="6">
        <v>0</v>
      </c>
      <c r="S91" s="6">
        <v>0</v>
      </c>
      <c r="T91" s="6">
        <v>0</v>
      </c>
      <c r="U91" s="6">
        <v>0</v>
      </c>
      <c r="V91" s="6">
        <v>0</v>
      </c>
      <c r="W91" s="62"/>
      <c r="X91" s="6">
        <v>3</v>
      </c>
      <c r="Y91" s="6">
        <v>55300</v>
      </c>
      <c r="Z91" s="6">
        <v>3</v>
      </c>
      <c r="AA91" s="6">
        <v>61210</v>
      </c>
      <c r="AB91" s="6">
        <v>0</v>
      </c>
      <c r="AC91" s="6">
        <v>0</v>
      </c>
      <c r="AD91" s="6">
        <v>61210</v>
      </c>
      <c r="AE91" s="6">
        <v>-5910</v>
      </c>
      <c r="AF91" s="6">
        <v>197</v>
      </c>
      <c r="AG91" s="6">
        <v>4454490</v>
      </c>
    </row>
    <row r="92" spans="1:33" s="4" customFormat="1" ht="17.25" customHeight="1" x14ac:dyDescent="0.15">
      <c r="A92" s="7">
        <v>2025.05</v>
      </c>
      <c r="B92" s="6">
        <f t="shared" ref="B92:B102" si="99">M92+X92</f>
        <v>3</v>
      </c>
      <c r="C92" s="6">
        <f t="shared" ref="C92:C102" si="100">N92+Y92</f>
        <v>49470</v>
      </c>
      <c r="D92" s="6">
        <f t="shared" ref="D92:D102" si="101">O92+Z92</f>
        <v>3</v>
      </c>
      <c r="E92" s="6">
        <f t="shared" ref="E92:E102" si="102">P92+AA92</f>
        <v>58820</v>
      </c>
      <c r="F92" s="6">
        <f t="shared" ref="F92:F102" si="103">Q92+AB92</f>
        <v>0</v>
      </c>
      <c r="G92" s="6">
        <f t="shared" ref="G92:G102" si="104">R92+AC92</f>
        <v>0</v>
      </c>
      <c r="H92" s="6">
        <f t="shared" ref="H92:H102" si="105">SUM(E92:G92)</f>
        <v>58820</v>
      </c>
      <c r="I92" s="6">
        <f t="shared" ref="I92:I102" si="106">C92-H92</f>
        <v>-9350</v>
      </c>
      <c r="J92" s="6">
        <f t="shared" ref="J92:J102" si="107">U92+AF92</f>
        <v>197</v>
      </c>
      <c r="K92" s="6">
        <f t="shared" ref="K92:K102" si="108">V92+AG92</f>
        <v>4445140</v>
      </c>
      <c r="L92" s="62"/>
      <c r="M92" s="6">
        <v>0</v>
      </c>
      <c r="N92" s="6">
        <v>0</v>
      </c>
      <c r="O92" s="6">
        <v>0</v>
      </c>
      <c r="P92" s="6">
        <v>0</v>
      </c>
      <c r="Q92" s="6">
        <v>0</v>
      </c>
      <c r="R92" s="6">
        <v>0</v>
      </c>
      <c r="S92" s="6">
        <v>0</v>
      </c>
      <c r="T92" s="6">
        <v>0</v>
      </c>
      <c r="U92" s="6">
        <v>0</v>
      </c>
      <c r="V92" s="6">
        <v>0</v>
      </c>
      <c r="W92" s="62"/>
      <c r="X92" s="6">
        <v>3</v>
      </c>
      <c r="Y92" s="6">
        <v>49470</v>
      </c>
      <c r="Z92" s="6">
        <v>3</v>
      </c>
      <c r="AA92" s="6">
        <v>58820</v>
      </c>
      <c r="AB92" s="6">
        <v>0</v>
      </c>
      <c r="AC92" s="6">
        <v>0</v>
      </c>
      <c r="AD92" s="6">
        <v>58820</v>
      </c>
      <c r="AE92" s="6">
        <v>-9350</v>
      </c>
      <c r="AF92" s="6">
        <v>197</v>
      </c>
      <c r="AG92" s="6">
        <v>4445140</v>
      </c>
    </row>
    <row r="93" spans="1:33" s="4" customFormat="1" ht="17.25" customHeight="1" x14ac:dyDescent="0.15">
      <c r="A93" s="7">
        <v>2025.06</v>
      </c>
      <c r="B93" s="6">
        <f t="shared" si="99"/>
        <v>4</v>
      </c>
      <c r="C93" s="6">
        <f t="shared" si="100"/>
        <v>101780</v>
      </c>
      <c r="D93" s="6">
        <f t="shared" si="101"/>
        <v>4</v>
      </c>
      <c r="E93" s="6">
        <f t="shared" si="102"/>
        <v>90840</v>
      </c>
      <c r="F93" s="6">
        <f t="shared" si="103"/>
        <v>0</v>
      </c>
      <c r="G93" s="6">
        <f t="shared" si="104"/>
        <v>0</v>
      </c>
      <c r="H93" s="6">
        <f t="shared" si="105"/>
        <v>90840</v>
      </c>
      <c r="I93" s="6">
        <f t="shared" si="106"/>
        <v>10940</v>
      </c>
      <c r="J93" s="6">
        <f t="shared" si="107"/>
        <v>197</v>
      </c>
      <c r="K93" s="6">
        <f t="shared" si="108"/>
        <v>4456080</v>
      </c>
      <c r="L93" s="62"/>
      <c r="M93" s="6">
        <v>0</v>
      </c>
      <c r="N93" s="6">
        <v>0</v>
      </c>
      <c r="O93" s="6">
        <v>0</v>
      </c>
      <c r="P93" s="6">
        <v>0</v>
      </c>
      <c r="Q93" s="6">
        <v>0</v>
      </c>
      <c r="R93" s="6">
        <v>0</v>
      </c>
      <c r="S93" s="6">
        <v>0</v>
      </c>
      <c r="T93" s="6">
        <v>0</v>
      </c>
      <c r="U93" s="6">
        <v>0</v>
      </c>
      <c r="V93" s="6">
        <v>0</v>
      </c>
      <c r="W93" s="62"/>
      <c r="X93" s="6">
        <v>4</v>
      </c>
      <c r="Y93" s="6">
        <v>101780</v>
      </c>
      <c r="Z93" s="6">
        <v>4</v>
      </c>
      <c r="AA93" s="6">
        <v>90840</v>
      </c>
      <c r="AB93" s="6">
        <v>0</v>
      </c>
      <c r="AC93" s="6">
        <v>0</v>
      </c>
      <c r="AD93" s="6">
        <v>90840</v>
      </c>
      <c r="AE93" s="6">
        <v>10940</v>
      </c>
      <c r="AF93" s="6">
        <v>197</v>
      </c>
      <c r="AG93" s="6">
        <v>4456080</v>
      </c>
    </row>
    <row r="94" spans="1:33" s="4" customFormat="1" ht="17.25" customHeight="1" x14ac:dyDescent="0.15">
      <c r="A94" s="7">
        <v>2025.07</v>
      </c>
      <c r="B94" s="6">
        <f t="shared" si="99"/>
        <v>3</v>
      </c>
      <c r="C94" s="6">
        <f t="shared" si="100"/>
        <v>60830</v>
      </c>
      <c r="D94" s="6">
        <f t="shared" si="101"/>
        <v>3</v>
      </c>
      <c r="E94" s="6">
        <f t="shared" si="102"/>
        <v>63600</v>
      </c>
      <c r="F94" s="6">
        <f t="shared" si="103"/>
        <v>0</v>
      </c>
      <c r="G94" s="6">
        <f t="shared" si="104"/>
        <v>0</v>
      </c>
      <c r="H94" s="6">
        <f t="shared" si="105"/>
        <v>63600</v>
      </c>
      <c r="I94" s="6">
        <f t="shared" si="106"/>
        <v>-2770</v>
      </c>
      <c r="J94" s="6">
        <f t="shared" si="107"/>
        <v>197</v>
      </c>
      <c r="K94" s="6">
        <f t="shared" si="108"/>
        <v>4453310</v>
      </c>
      <c r="L94" s="62"/>
      <c r="M94" s="6">
        <v>0</v>
      </c>
      <c r="N94" s="6">
        <v>0</v>
      </c>
      <c r="O94" s="6">
        <v>0</v>
      </c>
      <c r="P94" s="6">
        <v>0</v>
      </c>
      <c r="Q94" s="6">
        <v>0</v>
      </c>
      <c r="R94" s="6">
        <v>0</v>
      </c>
      <c r="S94" s="6">
        <v>0</v>
      </c>
      <c r="T94" s="6">
        <v>0</v>
      </c>
      <c r="U94" s="6">
        <v>0</v>
      </c>
      <c r="V94" s="6">
        <v>0</v>
      </c>
      <c r="W94" s="62"/>
      <c r="X94" s="6">
        <v>3</v>
      </c>
      <c r="Y94" s="6">
        <v>60830</v>
      </c>
      <c r="Z94" s="6">
        <v>3</v>
      </c>
      <c r="AA94" s="6">
        <v>63600</v>
      </c>
      <c r="AB94" s="6">
        <v>0</v>
      </c>
      <c r="AC94" s="6">
        <v>0</v>
      </c>
      <c r="AD94" s="6">
        <v>63600</v>
      </c>
      <c r="AE94" s="6">
        <v>-2770</v>
      </c>
      <c r="AF94" s="6">
        <v>197</v>
      </c>
      <c r="AG94" s="6">
        <v>4453310</v>
      </c>
    </row>
    <row r="95" spans="1:33" s="4" customFormat="1" ht="17.25" customHeight="1" x14ac:dyDescent="0.15">
      <c r="A95" s="7">
        <v>2025.08</v>
      </c>
      <c r="B95" s="6">
        <f t="shared" si="99"/>
        <v>3</v>
      </c>
      <c r="C95" s="6">
        <f t="shared" si="100"/>
        <v>53290</v>
      </c>
      <c r="D95" s="6">
        <f t="shared" si="101"/>
        <v>3</v>
      </c>
      <c r="E95" s="6">
        <f t="shared" si="102"/>
        <v>79840</v>
      </c>
      <c r="F95" s="6">
        <f t="shared" si="103"/>
        <v>0</v>
      </c>
      <c r="G95" s="6">
        <f t="shared" si="104"/>
        <v>0</v>
      </c>
      <c r="H95" s="6">
        <f t="shared" si="105"/>
        <v>79840</v>
      </c>
      <c r="I95" s="6">
        <f t="shared" si="106"/>
        <v>-26550</v>
      </c>
      <c r="J95" s="6">
        <f t="shared" si="107"/>
        <v>197</v>
      </c>
      <c r="K95" s="6">
        <f t="shared" si="108"/>
        <v>4426760</v>
      </c>
      <c r="L95" s="62"/>
      <c r="M95" s="6">
        <v>0</v>
      </c>
      <c r="N95" s="6">
        <v>0</v>
      </c>
      <c r="O95" s="6">
        <v>0</v>
      </c>
      <c r="P95" s="6">
        <v>0</v>
      </c>
      <c r="Q95" s="6">
        <v>0</v>
      </c>
      <c r="R95" s="6">
        <v>0</v>
      </c>
      <c r="S95" s="6">
        <v>0</v>
      </c>
      <c r="T95" s="6">
        <v>0</v>
      </c>
      <c r="U95" s="6">
        <v>0</v>
      </c>
      <c r="V95" s="6">
        <v>0</v>
      </c>
      <c r="W95" s="62"/>
      <c r="X95" s="6">
        <v>3</v>
      </c>
      <c r="Y95" s="6">
        <v>53290</v>
      </c>
      <c r="Z95" s="6">
        <v>3</v>
      </c>
      <c r="AA95" s="6">
        <v>79840</v>
      </c>
      <c r="AB95" s="6">
        <v>0</v>
      </c>
      <c r="AC95" s="6">
        <v>0</v>
      </c>
      <c r="AD95" s="6">
        <v>79840</v>
      </c>
      <c r="AE95" s="6">
        <v>-26550</v>
      </c>
      <c r="AF95" s="6">
        <v>197</v>
      </c>
      <c r="AG95" s="6">
        <v>4426760</v>
      </c>
    </row>
    <row r="96" spans="1:33" s="4" customFormat="1" ht="17.25" customHeight="1" x14ac:dyDescent="0.15">
      <c r="A96" s="7">
        <v>2025.09</v>
      </c>
      <c r="B96" s="6">
        <f t="shared" si="99"/>
        <v>4</v>
      </c>
      <c r="C96" s="6">
        <f t="shared" si="100"/>
        <v>64620</v>
      </c>
      <c r="D96" s="6">
        <f t="shared" si="101"/>
        <v>5</v>
      </c>
      <c r="E96" s="6">
        <f t="shared" si="102"/>
        <v>115640</v>
      </c>
      <c r="F96" s="6">
        <f t="shared" si="103"/>
        <v>0</v>
      </c>
      <c r="G96" s="6">
        <f t="shared" si="104"/>
        <v>0</v>
      </c>
      <c r="H96" s="6">
        <f t="shared" si="105"/>
        <v>115640</v>
      </c>
      <c r="I96" s="6">
        <f t="shared" si="106"/>
        <v>-51020</v>
      </c>
      <c r="J96" s="6">
        <f t="shared" si="107"/>
        <v>196</v>
      </c>
      <c r="K96" s="6">
        <f t="shared" si="108"/>
        <v>4375740</v>
      </c>
      <c r="L96" s="62"/>
      <c r="M96" s="6">
        <v>0</v>
      </c>
      <c r="N96" s="6">
        <v>0</v>
      </c>
      <c r="O96" s="6">
        <v>0</v>
      </c>
      <c r="P96" s="6">
        <v>0</v>
      </c>
      <c r="Q96" s="6">
        <v>0</v>
      </c>
      <c r="R96" s="6">
        <v>0</v>
      </c>
      <c r="S96" s="6">
        <v>0</v>
      </c>
      <c r="T96" s="6">
        <v>0</v>
      </c>
      <c r="U96" s="6">
        <v>0</v>
      </c>
      <c r="V96" s="6">
        <v>0</v>
      </c>
      <c r="W96" s="62"/>
      <c r="X96" s="6">
        <v>4</v>
      </c>
      <c r="Y96" s="6">
        <v>64620</v>
      </c>
      <c r="Z96" s="6">
        <v>5</v>
      </c>
      <c r="AA96" s="6">
        <v>115640</v>
      </c>
      <c r="AB96" s="6">
        <v>0</v>
      </c>
      <c r="AC96" s="6">
        <v>0</v>
      </c>
      <c r="AD96" s="6">
        <v>115640</v>
      </c>
      <c r="AE96" s="6">
        <v>-51020</v>
      </c>
      <c r="AF96" s="6">
        <v>196</v>
      </c>
      <c r="AG96" s="6">
        <v>4375740</v>
      </c>
    </row>
    <row r="97" spans="1:36" s="4" customFormat="1" ht="17.25" customHeight="1" x14ac:dyDescent="0.15">
      <c r="A97" s="154" t="s">
        <v>307</v>
      </c>
      <c r="B97" s="6">
        <f t="shared" si="99"/>
        <v>3</v>
      </c>
      <c r="C97" s="6">
        <f t="shared" si="100"/>
        <v>88590</v>
      </c>
      <c r="D97" s="6">
        <f t="shared" si="101"/>
        <v>3</v>
      </c>
      <c r="E97" s="6">
        <f t="shared" si="102"/>
        <v>77850</v>
      </c>
      <c r="F97" s="6">
        <f t="shared" si="103"/>
        <v>0</v>
      </c>
      <c r="G97" s="6">
        <f t="shared" si="104"/>
        <v>0</v>
      </c>
      <c r="H97" s="6">
        <f t="shared" si="105"/>
        <v>77850</v>
      </c>
      <c r="I97" s="6">
        <f t="shared" si="106"/>
        <v>10740</v>
      </c>
      <c r="J97" s="6">
        <f t="shared" si="107"/>
        <v>196</v>
      </c>
      <c r="K97" s="6">
        <f t="shared" si="108"/>
        <v>4386480</v>
      </c>
      <c r="L97" s="62"/>
      <c r="M97" s="6">
        <v>0</v>
      </c>
      <c r="N97" s="6">
        <v>0</v>
      </c>
      <c r="O97" s="6">
        <v>0</v>
      </c>
      <c r="P97" s="6">
        <v>0</v>
      </c>
      <c r="Q97" s="6">
        <v>0</v>
      </c>
      <c r="R97" s="6">
        <v>0</v>
      </c>
      <c r="S97" s="6">
        <v>0</v>
      </c>
      <c r="T97" s="6">
        <v>0</v>
      </c>
      <c r="U97" s="6">
        <v>0</v>
      </c>
      <c r="V97" s="6">
        <v>0</v>
      </c>
      <c r="W97" s="62"/>
      <c r="X97" s="6">
        <v>3</v>
      </c>
      <c r="Y97" s="6">
        <v>88590</v>
      </c>
      <c r="Z97" s="6">
        <v>3</v>
      </c>
      <c r="AA97" s="6">
        <v>77850</v>
      </c>
      <c r="AB97" s="6">
        <v>0</v>
      </c>
      <c r="AC97" s="6">
        <v>0</v>
      </c>
      <c r="AD97" s="6">
        <v>77850</v>
      </c>
      <c r="AE97" s="6">
        <v>10740</v>
      </c>
      <c r="AF97" s="6">
        <v>196</v>
      </c>
      <c r="AG97" s="6">
        <v>4386480</v>
      </c>
    </row>
    <row r="98" spans="1:36" s="4" customFormat="1" ht="17.25" customHeight="1" x14ac:dyDescent="0.15">
      <c r="A98" s="7">
        <v>2025.11</v>
      </c>
      <c r="B98" s="6">
        <f t="shared" si="99"/>
        <v>3</v>
      </c>
      <c r="C98" s="6">
        <f t="shared" si="100"/>
        <v>58600</v>
      </c>
      <c r="D98" s="6">
        <f t="shared" si="101"/>
        <v>3</v>
      </c>
      <c r="E98" s="6">
        <f t="shared" si="102"/>
        <v>74720</v>
      </c>
      <c r="F98" s="6">
        <f t="shared" si="103"/>
        <v>0</v>
      </c>
      <c r="G98" s="6">
        <f t="shared" si="104"/>
        <v>0</v>
      </c>
      <c r="H98" s="6">
        <f t="shared" si="105"/>
        <v>74720</v>
      </c>
      <c r="I98" s="6">
        <f t="shared" si="106"/>
        <v>-16120</v>
      </c>
      <c r="J98" s="6">
        <f t="shared" si="107"/>
        <v>196</v>
      </c>
      <c r="K98" s="6">
        <f t="shared" si="108"/>
        <v>4370360</v>
      </c>
      <c r="L98" s="62"/>
      <c r="M98" s="6">
        <v>0</v>
      </c>
      <c r="N98" s="6">
        <v>0</v>
      </c>
      <c r="O98" s="6">
        <v>0</v>
      </c>
      <c r="P98" s="6">
        <v>0</v>
      </c>
      <c r="Q98" s="6">
        <v>0</v>
      </c>
      <c r="R98" s="6">
        <v>0</v>
      </c>
      <c r="S98" s="6">
        <v>0</v>
      </c>
      <c r="T98" s="6">
        <v>0</v>
      </c>
      <c r="U98" s="6">
        <v>0</v>
      </c>
      <c r="V98" s="6">
        <v>0</v>
      </c>
      <c r="W98" s="62"/>
      <c r="X98" s="6">
        <v>3</v>
      </c>
      <c r="Y98" s="6">
        <v>58600</v>
      </c>
      <c r="Z98" s="6">
        <v>3</v>
      </c>
      <c r="AA98" s="6">
        <v>74720</v>
      </c>
      <c r="AB98" s="6">
        <v>0</v>
      </c>
      <c r="AC98" s="6">
        <v>0</v>
      </c>
      <c r="AD98" s="6">
        <v>74720</v>
      </c>
      <c r="AE98" s="6">
        <v>-16120</v>
      </c>
      <c r="AF98" s="6">
        <v>196</v>
      </c>
      <c r="AG98" s="6">
        <v>4370360</v>
      </c>
    </row>
    <row r="99" spans="1:36" s="4" customFormat="1" ht="17.25" hidden="1" customHeight="1" x14ac:dyDescent="0.15">
      <c r="A99" s="7">
        <v>2025.12</v>
      </c>
      <c r="B99" s="6">
        <f t="shared" si="99"/>
        <v>0</v>
      </c>
      <c r="C99" s="6">
        <f t="shared" si="100"/>
        <v>0</v>
      </c>
      <c r="D99" s="6">
        <f t="shared" si="101"/>
        <v>0</v>
      </c>
      <c r="E99" s="6">
        <f t="shared" si="102"/>
        <v>0</v>
      </c>
      <c r="F99" s="6">
        <f t="shared" si="103"/>
        <v>0</v>
      </c>
      <c r="G99" s="6">
        <f t="shared" si="104"/>
        <v>0</v>
      </c>
      <c r="H99" s="6">
        <f t="shared" si="105"/>
        <v>0</v>
      </c>
      <c r="I99" s="6">
        <f t="shared" si="106"/>
        <v>0</v>
      </c>
      <c r="J99" s="6">
        <f t="shared" si="107"/>
        <v>0</v>
      </c>
      <c r="K99" s="6">
        <f t="shared" si="108"/>
        <v>0</v>
      </c>
      <c r="L99" s="62"/>
      <c r="M99" s="6">
        <v>0</v>
      </c>
      <c r="N99" s="6">
        <v>0</v>
      </c>
      <c r="O99" s="6">
        <v>0</v>
      </c>
      <c r="P99" s="6">
        <v>0</v>
      </c>
      <c r="Q99" s="6">
        <v>0</v>
      </c>
      <c r="R99" s="6">
        <v>0</v>
      </c>
      <c r="S99" s="6">
        <v>0</v>
      </c>
      <c r="T99" s="6">
        <v>0</v>
      </c>
      <c r="U99" s="6">
        <v>0</v>
      </c>
      <c r="V99" s="6">
        <v>0</v>
      </c>
      <c r="W99" s="62"/>
      <c r="X99" s="6"/>
      <c r="Y99" s="6"/>
      <c r="Z99" s="6"/>
      <c r="AA99" s="6"/>
      <c r="AB99" s="6"/>
      <c r="AC99" s="6"/>
      <c r="AD99" s="6"/>
      <c r="AE99" s="6"/>
      <c r="AF99" s="6"/>
      <c r="AG99" s="6"/>
    </row>
    <row r="100" spans="1:36" s="4" customFormat="1" ht="17.25" hidden="1" customHeight="1" x14ac:dyDescent="0.15">
      <c r="A100" s="7">
        <v>2026.01</v>
      </c>
      <c r="B100" s="6">
        <f t="shared" si="99"/>
        <v>0</v>
      </c>
      <c r="C100" s="6">
        <f t="shared" si="100"/>
        <v>0</v>
      </c>
      <c r="D100" s="6">
        <f t="shared" si="101"/>
        <v>0</v>
      </c>
      <c r="E100" s="6">
        <f t="shared" si="102"/>
        <v>0</v>
      </c>
      <c r="F100" s="6">
        <f t="shared" si="103"/>
        <v>0</v>
      </c>
      <c r="G100" s="6">
        <f t="shared" si="104"/>
        <v>0</v>
      </c>
      <c r="H100" s="6">
        <f t="shared" si="105"/>
        <v>0</v>
      </c>
      <c r="I100" s="6">
        <f t="shared" si="106"/>
        <v>0</v>
      </c>
      <c r="J100" s="6">
        <f t="shared" si="107"/>
        <v>0</v>
      </c>
      <c r="K100" s="6">
        <f t="shared" si="108"/>
        <v>0</v>
      </c>
      <c r="L100" s="62"/>
      <c r="M100" s="6">
        <v>0</v>
      </c>
      <c r="N100" s="6">
        <v>0</v>
      </c>
      <c r="O100" s="6">
        <v>0</v>
      </c>
      <c r="P100" s="6">
        <v>0</v>
      </c>
      <c r="Q100" s="6">
        <v>0</v>
      </c>
      <c r="R100" s="6">
        <v>0</v>
      </c>
      <c r="S100" s="6">
        <v>0</v>
      </c>
      <c r="T100" s="6">
        <v>0</v>
      </c>
      <c r="U100" s="6">
        <v>0</v>
      </c>
      <c r="V100" s="6">
        <v>0</v>
      </c>
      <c r="W100" s="62"/>
      <c r="X100" s="6"/>
      <c r="Y100" s="6"/>
      <c r="Z100" s="6"/>
      <c r="AA100" s="6"/>
      <c r="AB100" s="6"/>
      <c r="AC100" s="6"/>
      <c r="AD100" s="6"/>
      <c r="AE100" s="6"/>
      <c r="AF100" s="6"/>
      <c r="AG100" s="6"/>
    </row>
    <row r="101" spans="1:36" s="4" customFormat="1" ht="17.25" hidden="1" customHeight="1" x14ac:dyDescent="0.15">
      <c r="A101" s="7">
        <v>2026.02</v>
      </c>
      <c r="B101" s="6">
        <f t="shared" si="99"/>
        <v>0</v>
      </c>
      <c r="C101" s="6">
        <f t="shared" si="100"/>
        <v>0</v>
      </c>
      <c r="D101" s="6">
        <f t="shared" si="101"/>
        <v>0</v>
      </c>
      <c r="E101" s="6">
        <f t="shared" si="102"/>
        <v>0</v>
      </c>
      <c r="F101" s="6">
        <f t="shared" si="103"/>
        <v>0</v>
      </c>
      <c r="G101" s="6">
        <f t="shared" si="104"/>
        <v>0</v>
      </c>
      <c r="H101" s="6">
        <f t="shared" si="105"/>
        <v>0</v>
      </c>
      <c r="I101" s="6">
        <f t="shared" si="106"/>
        <v>0</v>
      </c>
      <c r="J101" s="6">
        <f t="shared" si="107"/>
        <v>0</v>
      </c>
      <c r="K101" s="6">
        <f t="shared" si="108"/>
        <v>0</v>
      </c>
      <c r="L101" s="62"/>
      <c r="M101" s="6">
        <v>0</v>
      </c>
      <c r="N101" s="6">
        <v>0</v>
      </c>
      <c r="O101" s="6">
        <v>0</v>
      </c>
      <c r="P101" s="6">
        <v>0</v>
      </c>
      <c r="Q101" s="6">
        <v>0</v>
      </c>
      <c r="R101" s="6">
        <v>0</v>
      </c>
      <c r="S101" s="6">
        <v>0</v>
      </c>
      <c r="T101" s="6">
        <v>0</v>
      </c>
      <c r="U101" s="6">
        <v>0</v>
      </c>
      <c r="V101" s="6">
        <v>0</v>
      </c>
      <c r="W101" s="62"/>
      <c r="X101" s="6"/>
      <c r="Y101" s="6"/>
      <c r="Z101" s="6"/>
      <c r="AA101" s="6"/>
      <c r="AB101" s="6"/>
      <c r="AC101" s="6"/>
      <c r="AD101" s="6"/>
      <c r="AE101" s="6"/>
      <c r="AF101" s="6"/>
      <c r="AG101" s="6"/>
    </row>
    <row r="102" spans="1:36" s="4" customFormat="1" ht="17.25" hidden="1" customHeight="1" x14ac:dyDescent="0.15">
      <c r="A102" s="7">
        <v>2026.03</v>
      </c>
      <c r="B102" s="6">
        <f t="shared" si="99"/>
        <v>0</v>
      </c>
      <c r="C102" s="6">
        <f t="shared" si="100"/>
        <v>0</v>
      </c>
      <c r="D102" s="6">
        <f t="shared" si="101"/>
        <v>0</v>
      </c>
      <c r="E102" s="6">
        <f t="shared" si="102"/>
        <v>0</v>
      </c>
      <c r="F102" s="6">
        <f t="shared" si="103"/>
        <v>0</v>
      </c>
      <c r="G102" s="6">
        <f t="shared" si="104"/>
        <v>0</v>
      </c>
      <c r="H102" s="6">
        <f t="shared" si="105"/>
        <v>0</v>
      </c>
      <c r="I102" s="6">
        <f t="shared" si="106"/>
        <v>0</v>
      </c>
      <c r="J102" s="6">
        <f t="shared" si="107"/>
        <v>0</v>
      </c>
      <c r="K102" s="6">
        <f t="shared" si="108"/>
        <v>0</v>
      </c>
      <c r="L102" s="62"/>
      <c r="M102" s="6">
        <v>0</v>
      </c>
      <c r="N102" s="6">
        <v>0</v>
      </c>
      <c r="O102" s="6">
        <v>0</v>
      </c>
      <c r="P102" s="6">
        <v>0</v>
      </c>
      <c r="Q102" s="6">
        <v>0</v>
      </c>
      <c r="R102" s="6">
        <v>0</v>
      </c>
      <c r="S102" s="6">
        <v>0</v>
      </c>
      <c r="T102" s="6">
        <v>0</v>
      </c>
      <c r="U102" s="6">
        <v>0</v>
      </c>
      <c r="V102" s="6">
        <v>0</v>
      </c>
      <c r="W102" s="62"/>
      <c r="X102" s="6"/>
      <c r="Y102" s="6"/>
      <c r="Z102" s="6"/>
      <c r="AA102" s="6"/>
      <c r="AB102" s="6"/>
      <c r="AC102" s="6"/>
      <c r="AD102" s="6"/>
      <c r="AE102" s="6"/>
      <c r="AF102" s="6"/>
      <c r="AG102" s="6"/>
    </row>
    <row r="103" spans="1:36" ht="17.25" customHeight="1" x14ac:dyDescent="0.15">
      <c r="B103" s="112" t="s">
        <v>5</v>
      </c>
      <c r="C103" s="3" t="s">
        <v>197</v>
      </c>
      <c r="D103" s="93"/>
      <c r="E103" s="93"/>
      <c r="F103" s="93"/>
      <c r="G103" s="93"/>
      <c r="H103" s="93"/>
      <c r="I103" s="93"/>
      <c r="J103" s="93"/>
      <c r="K103" s="93"/>
      <c r="L103" s="94"/>
      <c r="M103" s="94"/>
      <c r="N103" s="94"/>
      <c r="O103" s="94"/>
      <c r="P103" s="94"/>
      <c r="Q103" s="94"/>
      <c r="R103" s="94"/>
      <c r="S103" s="94"/>
      <c r="T103" s="94"/>
      <c r="U103" s="94"/>
      <c r="V103" s="94"/>
      <c r="W103" s="94"/>
      <c r="X103" s="94"/>
      <c r="Y103" s="94"/>
      <c r="Z103" s="94"/>
      <c r="AA103" s="94"/>
      <c r="AB103" s="94"/>
      <c r="AC103" s="94"/>
      <c r="AD103" s="4"/>
      <c r="AE103" s="4"/>
      <c r="AF103" s="94"/>
      <c r="AG103" s="4"/>
      <c r="AH103" s="94"/>
      <c r="AI103" s="94"/>
      <c r="AJ103" s="94"/>
    </row>
    <row r="104" spans="1:36" ht="17.25" customHeight="1" x14ac:dyDescent="0.15">
      <c r="B104" s="112"/>
      <c r="C104" s="81" t="s">
        <v>199</v>
      </c>
      <c r="D104" s="93"/>
      <c r="E104" s="93"/>
      <c r="F104" s="93"/>
      <c r="G104" s="93"/>
      <c r="H104" s="93"/>
      <c r="I104" s="93"/>
      <c r="J104" s="93"/>
      <c r="K104" s="93"/>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row>
    <row r="105" spans="1:36" ht="17.25" customHeight="1" x14ac:dyDescent="0.15">
      <c r="T105" s="94"/>
    </row>
    <row r="106" spans="1:36" ht="17.25" customHeight="1" x14ac:dyDescent="0.15">
      <c r="B106" s="84" t="s">
        <v>42</v>
      </c>
      <c r="C106" s="85" t="s">
        <v>44</v>
      </c>
      <c r="D106" s="97"/>
      <c r="L106" s="81"/>
    </row>
    <row r="110" spans="1:36" hidden="1" x14ac:dyDescent="0.15">
      <c r="A110" s="82"/>
      <c r="B110" s="82"/>
      <c r="C110" s="120"/>
      <c r="D110" s="121" t="s">
        <v>138</v>
      </c>
      <c r="E110" s="100"/>
      <c r="F110" s="82"/>
      <c r="G110" s="82"/>
      <c r="H110" s="82"/>
      <c r="I110" s="82"/>
      <c r="J110" s="82"/>
      <c r="K110" s="82"/>
      <c r="L110" s="94"/>
      <c r="W110" s="94"/>
    </row>
    <row r="111" spans="1:36" hidden="1" x14ac:dyDescent="0.15">
      <c r="C111" s="120"/>
      <c r="D111" s="87" t="s">
        <v>139</v>
      </c>
      <c r="E111" s="100"/>
      <c r="L111" s="94"/>
      <c r="M111" s="81"/>
      <c r="N111" s="81"/>
      <c r="O111" s="81"/>
      <c r="P111" s="81"/>
      <c r="Q111" s="81"/>
      <c r="R111" s="81"/>
      <c r="S111" s="81"/>
      <c r="T111" s="81"/>
      <c r="U111" s="81"/>
      <c r="V111" s="81"/>
      <c r="W111" s="94"/>
      <c r="X111" s="81"/>
      <c r="Y111" s="81"/>
      <c r="Z111" s="81"/>
      <c r="AA111" s="81"/>
      <c r="AB111" s="81"/>
      <c r="AC111" s="81"/>
      <c r="AD111" s="81"/>
      <c r="AE111" s="81"/>
      <c r="AF111" s="81"/>
      <c r="AG111" s="81"/>
    </row>
  </sheetData>
  <mergeCells count="15">
    <mergeCell ref="M3:N3"/>
    <mergeCell ref="O3:R3"/>
    <mergeCell ref="I3:I4"/>
    <mergeCell ref="S3:S4"/>
    <mergeCell ref="J3:K3"/>
    <mergeCell ref="B3:C3"/>
    <mergeCell ref="D3:G3"/>
    <mergeCell ref="H3:H4"/>
    <mergeCell ref="AF3:AG3"/>
    <mergeCell ref="U3:V3"/>
    <mergeCell ref="X3:Y3"/>
    <mergeCell ref="Z3:AC3"/>
    <mergeCell ref="AD3:AD4"/>
    <mergeCell ref="T3:T4"/>
    <mergeCell ref="AE3:AE4"/>
  </mergeCells>
  <phoneticPr fontId="2"/>
  <printOptions horizontalCentered="1"/>
  <pageMargins left="0" right="0" top="0.39370078740157483" bottom="0" header="0.55118110236220474" footer="0.19685039370078741"/>
  <pageSetup paperSize="9" scale="90" orientation="landscape" r:id="rId1"/>
  <headerFooter alignWithMargins="0"/>
  <ignoredErrors>
    <ignoredError sqref="A19:A32" numberStoredAsText="1"/>
    <ignoredError sqref="M12:T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合計（Total）</vt:lpstr>
      <vt:lpstr>国債（JGB）</vt:lpstr>
      <vt:lpstr>地方債</vt:lpstr>
      <vt:lpstr>政保債</vt:lpstr>
      <vt:lpstr>財投機関債等</vt:lpstr>
      <vt:lpstr>普通社債</vt:lpstr>
      <vt:lpstr>資産担保型社債</vt:lpstr>
      <vt:lpstr>転換社債（CB）</vt:lpstr>
      <vt:lpstr>金融債</vt:lpstr>
      <vt:lpstr>非居住者債</vt:lpstr>
      <vt:lpstr>金融債!Print_Area</vt:lpstr>
      <vt:lpstr>金融債!Print_Titles</vt:lpstr>
      <vt:lpstr>'合計（Total）'!Print_Titles</vt:lpstr>
      <vt:lpstr>'国債（JGB）'!Print_Titles</vt:lpstr>
      <vt:lpstr>財投機関債等!Print_Titles</vt:lpstr>
      <vt:lpstr>資産担保型社債!Print_Titles</vt:lpstr>
      <vt:lpstr>政保債!Print_Titles</vt:lpstr>
      <vt:lpstr>地方債!Print_Titles</vt:lpstr>
      <vt:lpstr>'転換社債（CB）'!Print_Titles</vt:lpstr>
      <vt:lpstr>非居住者債!Print_Titles</vt:lpstr>
      <vt:lpstr>普通社債!Print_Titles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2025-12-26T00:52:25Z</dcterms:created>
  <dcterms:modified xsi:type="dcterms:W3CDTF">2025-12-26T00:52:33Z</dcterms:modified>
</cp:coreProperties>
</file>